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riart\Desktop\CYT\COFECYT\"/>
    </mc:Choice>
  </mc:AlternateContent>
  <workbookProtection workbookPassword="8B62" lockStructure="1"/>
  <bookViews>
    <workbookView xWindow="930" yWindow="0" windowWidth="27870" windowHeight="13020" tabRatio="927"/>
  </bookViews>
  <sheets>
    <sheet name="1. Indice" sheetId="2" r:id="rId1"/>
    <sheet name="2. ETAPAS" sheetId="13" r:id="rId2"/>
    <sheet name="3. BIENES DE CAPITAL" sheetId="5" r:id="rId3"/>
    <sheet name="4. RECURSOS HUMANOS" sheetId="6" r:id="rId4"/>
    <sheet name="5. CONSULTORÍAS Y SERVICIOS" sheetId="7" r:id="rId5"/>
    <sheet name="6. MATERIALES E INSUMOS " sheetId="8" r:id="rId6"/>
    <sheet name="7. OTROS COSTOS " sheetId="9" r:id="rId7"/>
    <sheet name="8. COSTO TOTAL DEL PROYECTO" sheetId="10" r:id="rId8"/>
    <sheet name="9. CRONOGRAMA DE DESEMBOLSOS " sheetId="11" r:id="rId9"/>
    <sheet name="10. CONVENIO " sheetId="12" r:id="rId10"/>
    <sheet name="Hoja1" sheetId="15" r:id="rId11"/>
  </sheets>
  <definedNames>
    <definedName name="_xlnm.Print_Area" localSheetId="0">'1. Indice'!$A$3:$K$25</definedName>
    <definedName name="_xlnm.Print_Area" localSheetId="9">'10. CONVENIO '!$A$1:$F$41</definedName>
    <definedName name="_xlnm.Print_Area" localSheetId="1">'2. ETAPAS'!$B$1:$H$43</definedName>
    <definedName name="_xlnm.Print_Area" localSheetId="2">'3. BIENES DE CAPITAL'!$A$1:$H$58</definedName>
    <definedName name="_xlnm.Print_Area" localSheetId="3">'4. RECURSOS HUMANOS'!$A$1:$K$38</definedName>
    <definedName name="_xlnm.Print_Area" localSheetId="4">'5. CONSULTORÍAS Y SERVICIOS'!$A$1:$I$34</definedName>
    <definedName name="_xlnm.Print_Area" localSheetId="6">'7. OTROS COSTOS '!$A$1:$I$34</definedName>
    <definedName name="_xlnm.Print_Area" localSheetId="7">'8. COSTO TOTAL DEL PROYECTO'!$A$1:$H$73</definedName>
    <definedName name="_xlnm.Print_Area" localSheetId="8">'9. CRONOGRAMA DE DESEMBOLSOS '!$A$1:$I$39</definedName>
    <definedName name="Z_2C3C1104_B63B_11D9_BA3C_000B6A6EA6CA_.wvu.PrintArea" localSheetId="0" hidden="1">'1. Indice'!$A$3:$K$23</definedName>
    <definedName name="Z_2C3C1104_B63B_11D9_BA3C_000B6A6EA6CA_.wvu.PrintArea" localSheetId="9" hidden="1">'10. CONVENIO '!$A$2:$D$41</definedName>
    <definedName name="Z_2C3C1104_B63B_11D9_BA3C_000B6A6EA6CA_.wvu.PrintArea" localSheetId="2" hidden="1">'3. BIENES DE CAPITAL'!$A$3:$H$59</definedName>
    <definedName name="Z_2C3C1104_B63B_11D9_BA3C_000B6A6EA6CA_.wvu.PrintArea" localSheetId="4" hidden="1">'5. CONSULTORÍAS Y SERVICIOS'!$A$3:$F$35</definedName>
    <definedName name="Z_2C3C1104_B63B_11D9_BA3C_000B6A6EA6CA_.wvu.PrintArea" localSheetId="6" hidden="1">'7. OTROS COSTOS '!$A$3:$F$32</definedName>
    <definedName name="Z_2C3C1104_B63B_11D9_BA3C_000B6A6EA6CA_.wvu.PrintArea" localSheetId="7" hidden="1">'8. COSTO TOTAL DEL PROYECTO'!$A$4:$H$56</definedName>
  </definedNames>
  <calcPr calcId="152511"/>
</workbook>
</file>

<file path=xl/calcChain.xml><?xml version="1.0" encoding="utf-8"?>
<calcChain xmlns="http://schemas.openxmlformats.org/spreadsheetml/2006/main">
  <c r="E20" i="11" l="1"/>
  <c r="E40" i="10" l="1"/>
  <c r="G26" i="10" l="1"/>
  <c r="G27" i="10"/>
  <c r="G28" i="10"/>
  <c r="E23" i="12" s="1"/>
  <c r="G29" i="10"/>
  <c r="E24" i="12" s="1"/>
  <c r="G30" i="10"/>
  <c r="E25" i="12" s="1"/>
  <c r="G31" i="10"/>
  <c r="B32" i="10"/>
  <c r="E51" i="10" s="1"/>
  <c r="C32" i="10"/>
  <c r="C10" i="12" s="1"/>
  <c r="D32" i="10"/>
  <c r="E32" i="10"/>
  <c r="F32" i="10"/>
  <c r="G11" i="10"/>
  <c r="D21" i="12" s="1"/>
  <c r="E12" i="5"/>
  <c r="B34" i="12"/>
  <c r="A39" i="12"/>
  <c r="A16" i="11"/>
  <c r="A35" i="12" s="1"/>
  <c r="A15" i="11"/>
  <c r="A34" i="12" s="1"/>
  <c r="B17" i="10"/>
  <c r="E22" i="12"/>
  <c r="E21" i="12"/>
  <c r="B38" i="12"/>
  <c r="B37" i="12"/>
  <c r="B36" i="12"/>
  <c r="B35" i="12"/>
  <c r="F17" i="10"/>
  <c r="C13" i="12" s="1"/>
  <c r="E17" i="10"/>
  <c r="C12" i="12" s="1"/>
  <c r="D17" i="10"/>
  <c r="B10" i="12"/>
  <c r="A1" i="12"/>
  <c r="E1" i="12"/>
  <c r="A21" i="12"/>
  <c r="B21" i="12"/>
  <c r="C21" i="12"/>
  <c r="A22" i="12"/>
  <c r="B22" i="12"/>
  <c r="C22" i="12"/>
  <c r="G12" i="10"/>
  <c r="D22" i="12" s="1"/>
  <c r="A23" i="12"/>
  <c r="B23" i="12"/>
  <c r="C23" i="12"/>
  <c r="G13" i="10"/>
  <c r="D23" i="12" s="1"/>
  <c r="A24" i="12"/>
  <c r="B24" i="12"/>
  <c r="C24" i="12"/>
  <c r="A25" i="12"/>
  <c r="B25" i="12"/>
  <c r="C25" i="12"/>
  <c r="A26" i="12"/>
  <c r="B26" i="12"/>
  <c r="C26" i="12"/>
  <c r="A44" i="12"/>
  <c r="A1" i="11"/>
  <c r="H3" i="11"/>
  <c r="C14" i="11"/>
  <c r="C15" i="11"/>
  <c r="C16" i="11"/>
  <c r="D16" i="11"/>
  <c r="E16" i="11" s="1"/>
  <c r="A17" i="11"/>
  <c r="A36" i="12"/>
  <c r="C17" i="11"/>
  <c r="A18" i="11"/>
  <c r="A37" i="12" s="1"/>
  <c r="C18" i="11"/>
  <c r="A19" i="11"/>
  <c r="A38" i="12" s="1"/>
  <c r="C19" i="11"/>
  <c r="A1" i="10"/>
  <c r="H4" i="10"/>
  <c r="A11" i="10"/>
  <c r="A26" i="10" s="1"/>
  <c r="A12" i="10"/>
  <c r="A27" i="10" s="1"/>
  <c r="A13" i="10"/>
  <c r="A28" i="10" s="1"/>
  <c r="A14" i="10"/>
  <c r="A29" i="10" s="1"/>
  <c r="G14" i="10"/>
  <c r="D24" i="12" s="1"/>
  <c r="A15" i="10"/>
  <c r="A30" i="10" s="1"/>
  <c r="G15" i="10"/>
  <c r="D25" i="12" s="1"/>
  <c r="A16" i="10"/>
  <c r="A31" i="10" s="1"/>
  <c r="G16" i="10"/>
  <c r="D26" i="12" s="1"/>
  <c r="E26" i="12"/>
  <c r="D52" i="5"/>
  <c r="E56" i="5" s="1"/>
  <c r="D39" i="10" s="1"/>
  <c r="G33" i="6"/>
  <c r="E37" i="6" s="1"/>
  <c r="D40" i="10" s="1"/>
  <c r="E30" i="7"/>
  <c r="F33" i="7"/>
  <c r="D41" i="10"/>
  <c r="C46" i="8"/>
  <c r="D49" i="8" s="1"/>
  <c r="C30" i="9"/>
  <c r="D33" i="9" s="1"/>
  <c r="D43" i="10" s="1"/>
  <c r="E13" i="5"/>
  <c r="E14" i="5"/>
  <c r="E15" i="5"/>
  <c r="E16" i="5"/>
  <c r="E17" i="5"/>
  <c r="E18" i="5"/>
  <c r="E19" i="5"/>
  <c r="F19" i="5" s="1"/>
  <c r="E20" i="5"/>
  <c r="F10" i="6"/>
  <c r="H10" i="6" s="1"/>
  <c r="F11" i="6"/>
  <c r="H11" i="6"/>
  <c r="F12" i="6"/>
  <c r="H12" i="6" s="1"/>
  <c r="I12" i="6" s="1"/>
  <c r="F13" i="6"/>
  <c r="H13" i="6"/>
  <c r="I13" i="6" s="1"/>
  <c r="F14" i="6"/>
  <c r="H14" i="6"/>
  <c r="I14" i="6" s="1"/>
  <c r="F15" i="6"/>
  <c r="H15" i="6"/>
  <c r="F16" i="6"/>
  <c r="H16" i="6" s="1"/>
  <c r="I16" i="6" s="1"/>
  <c r="F17" i="6"/>
  <c r="H17" i="6"/>
  <c r="I17" i="6" s="1"/>
  <c r="F18" i="6"/>
  <c r="H18" i="6"/>
  <c r="I18" i="6" s="1"/>
  <c r="F19" i="6"/>
  <c r="H19" i="6"/>
  <c r="F20" i="6"/>
  <c r="H20" i="6" s="1"/>
  <c r="I20" i="6" s="1"/>
  <c r="E52" i="10"/>
  <c r="F7" i="7"/>
  <c r="F30" i="7" s="1"/>
  <c r="F32" i="7" s="1"/>
  <c r="F8" i="7"/>
  <c r="F9" i="7"/>
  <c r="F10" i="7"/>
  <c r="G10" i="7"/>
  <c r="E53" i="10"/>
  <c r="D6" i="8"/>
  <c r="D7" i="8"/>
  <c r="E7" i="8" s="1"/>
  <c r="D8" i="8"/>
  <c r="D9" i="8"/>
  <c r="E9" i="8"/>
  <c r="D10" i="8"/>
  <c r="E54" i="10"/>
  <c r="D10" i="9"/>
  <c r="D11" i="9"/>
  <c r="E11" i="9" s="1"/>
  <c r="D12" i="9"/>
  <c r="E12" i="9"/>
  <c r="D13" i="9"/>
  <c r="E13" i="9" s="1"/>
  <c r="D14" i="9"/>
  <c r="E14" i="9"/>
  <c r="E55" i="10"/>
  <c r="I76" i="10"/>
  <c r="I77" i="10"/>
  <c r="A1" i="9"/>
  <c r="G3" i="9"/>
  <c r="F10" i="9"/>
  <c r="G10" i="9"/>
  <c r="F11" i="9"/>
  <c r="G11" i="9"/>
  <c r="F12" i="9"/>
  <c r="G12" i="9"/>
  <c r="F13" i="9"/>
  <c r="G13" i="9"/>
  <c r="F14" i="9"/>
  <c r="G14" i="9"/>
  <c r="D15" i="9"/>
  <c r="E15" i="9"/>
  <c r="F15" i="9"/>
  <c r="G15" i="9"/>
  <c r="D16" i="9"/>
  <c r="E16" i="9"/>
  <c r="F16" i="9"/>
  <c r="G16" i="9"/>
  <c r="D17" i="9"/>
  <c r="E17" i="9"/>
  <c r="F17" i="9"/>
  <c r="G17" i="9"/>
  <c r="D18" i="9"/>
  <c r="E18" i="9"/>
  <c r="F18" i="9"/>
  <c r="G18" i="9"/>
  <c r="D19" i="9"/>
  <c r="E19" i="9"/>
  <c r="F19" i="9"/>
  <c r="G19" i="9"/>
  <c r="D20" i="9"/>
  <c r="E20" i="9"/>
  <c r="F20" i="9"/>
  <c r="G20" i="9"/>
  <c r="D21" i="9"/>
  <c r="E21" i="9"/>
  <c r="F21" i="9"/>
  <c r="G21" i="9"/>
  <c r="D22" i="9"/>
  <c r="E22" i="9"/>
  <c r="F22" i="9"/>
  <c r="G22" i="9"/>
  <c r="D23" i="9"/>
  <c r="E23" i="9"/>
  <c r="F23" i="9"/>
  <c r="G23" i="9"/>
  <c r="D24" i="9"/>
  <c r="E24" i="9"/>
  <c r="F24" i="9"/>
  <c r="G24" i="9"/>
  <c r="D25" i="9"/>
  <c r="E25" i="9"/>
  <c r="F25" i="9"/>
  <c r="G25" i="9"/>
  <c r="D26" i="9"/>
  <c r="E26" i="9"/>
  <c r="F26" i="9"/>
  <c r="G26" i="9"/>
  <c r="D27" i="9"/>
  <c r="E27" i="9"/>
  <c r="F27" i="9"/>
  <c r="G27" i="9"/>
  <c r="D28" i="9"/>
  <c r="E28" i="9"/>
  <c r="F28" i="9"/>
  <c r="G28" i="9"/>
  <c r="D29" i="9"/>
  <c r="E29" i="9"/>
  <c r="F29" i="9"/>
  <c r="G29" i="9"/>
  <c r="B30" i="9"/>
  <c r="A1" i="8"/>
  <c r="G3" i="8"/>
  <c r="E6" i="8"/>
  <c r="F6" i="8"/>
  <c r="G6" i="8"/>
  <c r="F7" i="8"/>
  <c r="G7" i="8"/>
  <c r="E8" i="8"/>
  <c r="F8" i="8"/>
  <c r="G8" i="8"/>
  <c r="F9" i="8"/>
  <c r="G9" i="8"/>
  <c r="E10" i="8"/>
  <c r="F10" i="8"/>
  <c r="G10" i="8"/>
  <c r="D11" i="8"/>
  <c r="E11" i="8"/>
  <c r="F11" i="8"/>
  <c r="G11" i="8"/>
  <c r="D12" i="8"/>
  <c r="E12" i="8" s="1"/>
  <c r="F12" i="8"/>
  <c r="G12" i="8"/>
  <c r="D13" i="8"/>
  <c r="E13" i="8" s="1"/>
  <c r="F13" i="8"/>
  <c r="G13" i="8"/>
  <c r="D14" i="8"/>
  <c r="E14" i="8" s="1"/>
  <c r="F14" i="8"/>
  <c r="G14" i="8"/>
  <c r="D15" i="8"/>
  <c r="E15" i="8" s="1"/>
  <c r="F15" i="8"/>
  <c r="G15" i="8"/>
  <c r="D16" i="8"/>
  <c r="E16" i="8" s="1"/>
  <c r="F16" i="8"/>
  <c r="G16" i="8"/>
  <c r="D17" i="8"/>
  <c r="E17" i="8" s="1"/>
  <c r="F17" i="8"/>
  <c r="G17" i="8"/>
  <c r="D18" i="8"/>
  <c r="E18" i="8" s="1"/>
  <c r="F18" i="8"/>
  <c r="G18" i="8"/>
  <c r="D19" i="8"/>
  <c r="E19" i="8" s="1"/>
  <c r="F19" i="8"/>
  <c r="G19" i="8"/>
  <c r="D20" i="8"/>
  <c r="E20" i="8" s="1"/>
  <c r="F20" i="8"/>
  <c r="G20" i="8"/>
  <c r="D21" i="8"/>
  <c r="E21" i="8" s="1"/>
  <c r="F21" i="8"/>
  <c r="G21" i="8"/>
  <c r="D22" i="8"/>
  <c r="E22" i="8" s="1"/>
  <c r="F22" i="8"/>
  <c r="G22" i="8"/>
  <c r="D23" i="8"/>
  <c r="E23" i="8" s="1"/>
  <c r="F23" i="8"/>
  <c r="G23" i="8"/>
  <c r="D24" i="8"/>
  <c r="E24" i="8" s="1"/>
  <c r="F24" i="8"/>
  <c r="G24" i="8"/>
  <c r="D25" i="8"/>
  <c r="E25" i="8" s="1"/>
  <c r="F25" i="8"/>
  <c r="G25" i="8"/>
  <c r="D26" i="8"/>
  <c r="E26" i="8" s="1"/>
  <c r="F26" i="8"/>
  <c r="G26" i="8"/>
  <c r="D27" i="8"/>
  <c r="E27" i="8" s="1"/>
  <c r="F27" i="8"/>
  <c r="G27" i="8"/>
  <c r="D28" i="8"/>
  <c r="E28" i="8" s="1"/>
  <c r="F28" i="8"/>
  <c r="G28" i="8"/>
  <c r="D29" i="8"/>
  <c r="E29" i="8" s="1"/>
  <c r="F29" i="8"/>
  <c r="G29" i="8"/>
  <c r="D30" i="8"/>
  <c r="E30" i="8" s="1"/>
  <c r="F30" i="8"/>
  <c r="G30" i="8"/>
  <c r="D31" i="8"/>
  <c r="E31" i="8" s="1"/>
  <c r="F31" i="8"/>
  <c r="G31" i="8"/>
  <c r="D32" i="8"/>
  <c r="E32" i="8" s="1"/>
  <c r="F32" i="8"/>
  <c r="G32" i="8"/>
  <c r="D33" i="8"/>
  <c r="E33" i="8" s="1"/>
  <c r="F33" i="8"/>
  <c r="G33" i="8"/>
  <c r="D34" i="8"/>
  <c r="E34" i="8" s="1"/>
  <c r="F34" i="8"/>
  <c r="G34" i="8"/>
  <c r="D35" i="8"/>
  <c r="E35" i="8" s="1"/>
  <c r="F35" i="8"/>
  <c r="G35" i="8"/>
  <c r="D36" i="8"/>
  <c r="E36" i="8" s="1"/>
  <c r="F36" i="8"/>
  <c r="G36" i="8"/>
  <c r="D37" i="8"/>
  <c r="E37" i="8" s="1"/>
  <c r="F37" i="8"/>
  <c r="G37" i="8"/>
  <c r="D38" i="8"/>
  <c r="E38" i="8" s="1"/>
  <c r="F38" i="8"/>
  <c r="G38" i="8"/>
  <c r="D39" i="8"/>
  <c r="E39" i="8" s="1"/>
  <c r="F39" i="8"/>
  <c r="G39" i="8"/>
  <c r="D40" i="8"/>
  <c r="E40" i="8" s="1"/>
  <c r="F40" i="8"/>
  <c r="G40" i="8"/>
  <c r="D41" i="8"/>
  <c r="E41" i="8" s="1"/>
  <c r="F41" i="8"/>
  <c r="G41" i="8"/>
  <c r="D42" i="8"/>
  <c r="E42" i="8" s="1"/>
  <c r="F42" i="8"/>
  <c r="G42" i="8"/>
  <c r="D43" i="8"/>
  <c r="E43" i="8" s="1"/>
  <c r="F43" i="8"/>
  <c r="G43" i="8"/>
  <c r="D44" i="8"/>
  <c r="E44" i="8" s="1"/>
  <c r="F44" i="8"/>
  <c r="G44" i="8"/>
  <c r="D45" i="8"/>
  <c r="E45" i="8" s="1"/>
  <c r="F45" i="8"/>
  <c r="G45" i="8"/>
  <c r="B46" i="8"/>
  <c r="A1" i="7"/>
  <c r="H3" i="7"/>
  <c r="H7" i="7"/>
  <c r="I7" i="7"/>
  <c r="H8" i="7"/>
  <c r="I8" i="7"/>
  <c r="G9" i="7"/>
  <c r="H9" i="7"/>
  <c r="I9" i="7"/>
  <c r="H10" i="7"/>
  <c r="I10" i="7"/>
  <c r="F11" i="7"/>
  <c r="G11" i="7" s="1"/>
  <c r="H11" i="7"/>
  <c r="I11" i="7"/>
  <c r="F12" i="7"/>
  <c r="G12" i="7"/>
  <c r="H12" i="7"/>
  <c r="I12" i="7"/>
  <c r="F13" i="7"/>
  <c r="G13" i="7" s="1"/>
  <c r="H13" i="7"/>
  <c r="I13" i="7"/>
  <c r="F14" i="7"/>
  <c r="G14" i="7"/>
  <c r="H14" i="7"/>
  <c r="I14" i="7"/>
  <c r="F15" i="7"/>
  <c r="G15" i="7" s="1"/>
  <c r="H15" i="7"/>
  <c r="I15" i="7"/>
  <c r="F16" i="7"/>
  <c r="G16" i="7"/>
  <c r="H16" i="7"/>
  <c r="I16" i="7"/>
  <c r="F17" i="7"/>
  <c r="G17" i="7" s="1"/>
  <c r="H17" i="7"/>
  <c r="I17" i="7"/>
  <c r="F18" i="7"/>
  <c r="G18" i="7"/>
  <c r="H18" i="7"/>
  <c r="I18" i="7"/>
  <c r="F19" i="7"/>
  <c r="G19" i="7" s="1"/>
  <c r="H19" i="7"/>
  <c r="I19" i="7"/>
  <c r="F20" i="7"/>
  <c r="G20" i="7"/>
  <c r="H20" i="7"/>
  <c r="I20" i="7"/>
  <c r="F21" i="7"/>
  <c r="G21" i="7" s="1"/>
  <c r="H21" i="7"/>
  <c r="I21" i="7"/>
  <c r="F22" i="7"/>
  <c r="G22" i="7"/>
  <c r="H22" i="7"/>
  <c r="I22" i="7"/>
  <c r="F23" i="7"/>
  <c r="G23" i="7" s="1"/>
  <c r="H23" i="7"/>
  <c r="I23" i="7"/>
  <c r="F24" i="7"/>
  <c r="G24" i="7"/>
  <c r="H24" i="7"/>
  <c r="I24" i="7"/>
  <c r="F25" i="7"/>
  <c r="G25" i="7" s="1"/>
  <c r="H25" i="7"/>
  <c r="I25" i="7"/>
  <c r="F26" i="7"/>
  <c r="G26" i="7"/>
  <c r="H26" i="7"/>
  <c r="I26" i="7"/>
  <c r="F27" i="7"/>
  <c r="G27" i="7" s="1"/>
  <c r="H27" i="7"/>
  <c r="I27" i="7"/>
  <c r="F28" i="7"/>
  <c r="G28" i="7"/>
  <c r="H28" i="7"/>
  <c r="I28" i="7"/>
  <c r="F29" i="7"/>
  <c r="G29" i="7" s="1"/>
  <c r="H29" i="7"/>
  <c r="I29" i="7"/>
  <c r="D30" i="7"/>
  <c r="A1" i="6"/>
  <c r="I3" i="6"/>
  <c r="J10" i="6"/>
  <c r="K10" i="6"/>
  <c r="I11" i="6"/>
  <c r="J11" i="6"/>
  <c r="K11" i="6"/>
  <c r="K12" i="6"/>
  <c r="J13" i="6"/>
  <c r="K13" i="6"/>
  <c r="J14" i="6"/>
  <c r="K14" i="6"/>
  <c r="I15" i="6"/>
  <c r="J15" i="6"/>
  <c r="K15" i="6"/>
  <c r="J16" i="6"/>
  <c r="K16" i="6"/>
  <c r="J17" i="6"/>
  <c r="K17" i="6"/>
  <c r="J18" i="6"/>
  <c r="K18" i="6"/>
  <c r="I19" i="6"/>
  <c r="J19" i="6"/>
  <c r="K19" i="6"/>
  <c r="J20" i="6"/>
  <c r="K20" i="6"/>
  <c r="F21" i="6"/>
  <c r="H21" i="6" s="1"/>
  <c r="I21" i="6" s="1"/>
  <c r="J21" i="6"/>
  <c r="K21" i="6"/>
  <c r="F22" i="6"/>
  <c r="H22" i="6"/>
  <c r="I22" i="6" s="1"/>
  <c r="J22" i="6"/>
  <c r="K22" i="6"/>
  <c r="F23" i="6"/>
  <c r="H23" i="6" s="1"/>
  <c r="I23" i="6" s="1"/>
  <c r="K23" i="6"/>
  <c r="F24" i="6"/>
  <c r="H24" i="6" s="1"/>
  <c r="I24" i="6" s="1"/>
  <c r="J24" i="6"/>
  <c r="K24" i="6"/>
  <c r="F25" i="6"/>
  <c r="H25" i="6" s="1"/>
  <c r="I25" i="6" s="1"/>
  <c r="K25" i="6"/>
  <c r="F26" i="6"/>
  <c r="H26" i="6" s="1"/>
  <c r="I26" i="6" s="1"/>
  <c r="K26" i="6"/>
  <c r="F27" i="6"/>
  <c r="H27" i="6"/>
  <c r="I27" i="6" s="1"/>
  <c r="K27" i="6"/>
  <c r="F28" i="6"/>
  <c r="H28" i="6"/>
  <c r="I28" i="6" s="1"/>
  <c r="J28" i="6"/>
  <c r="K28" i="6"/>
  <c r="F29" i="6"/>
  <c r="H29" i="6"/>
  <c r="I29" i="6" s="1"/>
  <c r="K29" i="6"/>
  <c r="F30" i="6"/>
  <c r="H30" i="6" s="1"/>
  <c r="I30" i="6" s="1"/>
  <c r="J30" i="6"/>
  <c r="K30" i="6"/>
  <c r="F31" i="6"/>
  <c r="H31" i="6"/>
  <c r="I31" i="6" s="1"/>
  <c r="K31" i="6"/>
  <c r="F32" i="6"/>
  <c r="H32" i="6" s="1"/>
  <c r="I32" i="6" s="1"/>
  <c r="K32" i="6"/>
  <c r="A1" i="5"/>
  <c r="G3" i="5"/>
  <c r="F12" i="5"/>
  <c r="G12" i="5"/>
  <c r="H12" i="5"/>
  <c r="F13" i="5"/>
  <c r="G13" i="5"/>
  <c r="H13" i="5"/>
  <c r="F14" i="5"/>
  <c r="G14" i="5"/>
  <c r="H14" i="5"/>
  <c r="F15" i="5"/>
  <c r="G15" i="5"/>
  <c r="H15" i="5"/>
  <c r="F16" i="5"/>
  <c r="G16" i="5"/>
  <c r="H16" i="5"/>
  <c r="F17" i="5"/>
  <c r="G17" i="5"/>
  <c r="H17" i="5"/>
  <c r="F18" i="5"/>
  <c r="G18" i="5"/>
  <c r="H18" i="5"/>
  <c r="G19" i="5"/>
  <c r="H19" i="5"/>
  <c r="F20" i="5"/>
  <c r="G20" i="5"/>
  <c r="H20" i="5"/>
  <c r="E21" i="5"/>
  <c r="F21" i="5"/>
  <c r="G21" i="5"/>
  <c r="H21" i="5"/>
  <c r="E22" i="5"/>
  <c r="F22" i="5" s="1"/>
  <c r="G22" i="5"/>
  <c r="H22" i="5"/>
  <c r="E23" i="5"/>
  <c r="F23" i="5"/>
  <c r="G23" i="5"/>
  <c r="H23" i="5"/>
  <c r="E24" i="5"/>
  <c r="F24" i="5" s="1"/>
  <c r="G24" i="5"/>
  <c r="H24" i="5"/>
  <c r="E25" i="5"/>
  <c r="F25" i="5"/>
  <c r="G25" i="5"/>
  <c r="H25" i="5"/>
  <c r="E26" i="5"/>
  <c r="F26" i="5" s="1"/>
  <c r="G26" i="5"/>
  <c r="H26" i="5"/>
  <c r="E27" i="5"/>
  <c r="F27" i="5"/>
  <c r="G27" i="5"/>
  <c r="H27" i="5"/>
  <c r="E28" i="5"/>
  <c r="F28" i="5" s="1"/>
  <c r="G28" i="5"/>
  <c r="H28" i="5"/>
  <c r="E29" i="5"/>
  <c r="F29" i="5"/>
  <c r="G29" i="5"/>
  <c r="H29" i="5"/>
  <c r="E30" i="5"/>
  <c r="F30" i="5" s="1"/>
  <c r="G30" i="5"/>
  <c r="H30" i="5"/>
  <c r="E31" i="5"/>
  <c r="F31" i="5"/>
  <c r="G31" i="5"/>
  <c r="H31" i="5"/>
  <c r="E32" i="5"/>
  <c r="F32" i="5" s="1"/>
  <c r="G32" i="5"/>
  <c r="H32" i="5"/>
  <c r="E33" i="5"/>
  <c r="F33" i="5"/>
  <c r="G33" i="5"/>
  <c r="H33" i="5"/>
  <c r="E34" i="5"/>
  <c r="F34" i="5" s="1"/>
  <c r="G34" i="5"/>
  <c r="H34" i="5"/>
  <c r="E35" i="5"/>
  <c r="F35" i="5"/>
  <c r="G35" i="5"/>
  <c r="H35" i="5"/>
  <c r="E36" i="5"/>
  <c r="F36" i="5" s="1"/>
  <c r="G36" i="5"/>
  <c r="H36" i="5"/>
  <c r="E37" i="5"/>
  <c r="F37" i="5"/>
  <c r="G37" i="5"/>
  <c r="H37" i="5"/>
  <c r="E38" i="5"/>
  <c r="F38" i="5" s="1"/>
  <c r="G38" i="5"/>
  <c r="H38" i="5"/>
  <c r="E39" i="5"/>
  <c r="F39" i="5"/>
  <c r="G39" i="5"/>
  <c r="H39" i="5"/>
  <c r="E40" i="5"/>
  <c r="F40" i="5"/>
  <c r="G40" i="5"/>
  <c r="H40" i="5"/>
  <c r="E41" i="5"/>
  <c r="F41" i="5"/>
  <c r="G41" i="5"/>
  <c r="H41" i="5"/>
  <c r="E42" i="5"/>
  <c r="F42" i="5"/>
  <c r="G42" i="5"/>
  <c r="H42" i="5"/>
  <c r="E43" i="5"/>
  <c r="F43" i="5"/>
  <c r="G43" i="5"/>
  <c r="H43" i="5"/>
  <c r="E44" i="5"/>
  <c r="F44" i="5"/>
  <c r="G44" i="5"/>
  <c r="H44" i="5"/>
  <c r="E45" i="5"/>
  <c r="F45" i="5"/>
  <c r="G45" i="5"/>
  <c r="H45" i="5"/>
  <c r="E46" i="5"/>
  <c r="F46" i="5"/>
  <c r="G46" i="5"/>
  <c r="H46" i="5"/>
  <c r="E47" i="5"/>
  <c r="F47" i="5"/>
  <c r="G47" i="5"/>
  <c r="H47" i="5"/>
  <c r="E48" i="5"/>
  <c r="F48" i="5"/>
  <c r="G48" i="5"/>
  <c r="H48" i="5"/>
  <c r="E49" i="5"/>
  <c r="F49" i="5"/>
  <c r="G49" i="5"/>
  <c r="H49" i="5"/>
  <c r="E50" i="5"/>
  <c r="F50" i="5"/>
  <c r="G50" i="5"/>
  <c r="H50" i="5"/>
  <c r="E51" i="5"/>
  <c r="F51" i="5"/>
  <c r="G51" i="5"/>
  <c r="H51" i="5"/>
  <c r="C52" i="5"/>
  <c r="H5" i="13"/>
  <c r="E28" i="13"/>
  <c r="E29" i="13"/>
  <c r="E30" i="13"/>
  <c r="E31" i="13"/>
  <c r="E32" i="13"/>
  <c r="E33" i="13"/>
  <c r="C34" i="13"/>
  <c r="B40" i="13" s="1"/>
  <c r="D34" i="13"/>
  <c r="D40" i="13" s="1"/>
  <c r="D42" i="13"/>
  <c r="E42" i="13" s="1"/>
  <c r="C11" i="2"/>
  <c r="J31" i="6"/>
  <c r="J29" i="6"/>
  <c r="J27" i="6"/>
  <c r="J23" i="6"/>
  <c r="G8" i="7"/>
  <c r="E10" i="9"/>
  <c r="D19" i="11"/>
  <c r="F19" i="11" s="1"/>
  <c r="H19" i="11"/>
  <c r="H17" i="11"/>
  <c r="E19" i="11"/>
  <c r="D53" i="10" l="1"/>
  <c r="F53" i="10" s="1"/>
  <c r="G53" i="10" s="1"/>
  <c r="F34" i="7"/>
  <c r="K15" i="2" s="1"/>
  <c r="D42" i="10"/>
  <c r="G7" i="7"/>
  <c r="D46" i="8"/>
  <c r="D48" i="8" s="1"/>
  <c r="D54" i="10" s="1"/>
  <c r="F54" i="10" s="1"/>
  <c r="G54" i="10" s="1"/>
  <c r="K12" i="2"/>
  <c r="J26" i="6"/>
  <c r="J12" i="6"/>
  <c r="F33" i="6"/>
  <c r="J25" i="6"/>
  <c r="J32" i="6"/>
  <c r="E56" i="10"/>
  <c r="C9" i="12"/>
  <c r="H15" i="11"/>
  <c r="H16" i="11"/>
  <c r="E28" i="12"/>
  <c r="F16" i="11"/>
  <c r="E43" i="10"/>
  <c r="F43" i="10" s="1"/>
  <c r="G43" i="10" s="1"/>
  <c r="D17" i="11"/>
  <c r="E17" i="11" s="1"/>
  <c r="H18" i="11"/>
  <c r="D18" i="11"/>
  <c r="E42" i="10"/>
  <c r="F42" i="10" s="1"/>
  <c r="G42" i="10" s="1"/>
  <c r="B13" i="12"/>
  <c r="B12" i="12"/>
  <c r="E41" i="10"/>
  <c r="F41" i="10" s="1"/>
  <c r="G41" i="10" s="1"/>
  <c r="C11" i="12"/>
  <c r="B11" i="12"/>
  <c r="H14" i="11"/>
  <c r="D14" i="11"/>
  <c r="E39" i="10"/>
  <c r="B9" i="12"/>
  <c r="G17" i="10"/>
  <c r="D28" i="12"/>
  <c r="D15" i="11"/>
  <c r="I10" i="6"/>
  <c r="H33" i="6"/>
  <c r="E36" i="6" s="1"/>
  <c r="D52" i="10" s="1"/>
  <c r="F52" i="10" s="1"/>
  <c r="G52" i="10" s="1"/>
  <c r="G32" i="10"/>
  <c r="F40" i="10"/>
  <c r="D30" i="9"/>
  <c r="D32" i="9" s="1"/>
  <c r="E52" i="5"/>
  <c r="E55" i="5" s="1"/>
  <c r="D50" i="8" l="1"/>
  <c r="K16" i="2" s="1"/>
  <c r="C15" i="12"/>
  <c r="D34" i="9"/>
  <c r="K17" i="2" s="1"/>
  <c r="D55" i="10"/>
  <c r="F55" i="10" s="1"/>
  <c r="G70" i="10" s="1"/>
  <c r="B21" i="11"/>
  <c r="E21" i="11" s="1"/>
  <c r="B14" i="11"/>
  <c r="H10" i="10"/>
  <c r="E57" i="5"/>
  <c r="K13" i="2" s="1"/>
  <c r="D51" i="10"/>
  <c r="F51" i="10" s="1"/>
  <c r="E44" i="10"/>
  <c r="G56" i="10"/>
  <c r="G69" i="10"/>
  <c r="F17" i="11"/>
  <c r="H22" i="11"/>
  <c r="F18" i="11"/>
  <c r="E18" i="11"/>
  <c r="B15" i="12"/>
  <c r="G68" i="10"/>
  <c r="F39" i="10"/>
  <c r="G66" i="10" s="1"/>
  <c r="J14" i="11"/>
  <c r="J21" i="11"/>
  <c r="E15" i="11"/>
  <c r="F15" i="11"/>
  <c r="D22" i="11"/>
  <c r="E38" i="6"/>
  <c r="D44" i="10"/>
  <c r="F44" i="10" s="1"/>
  <c r="G67" i="10"/>
  <c r="G40" i="10"/>
  <c r="K14" i="2"/>
  <c r="G55" i="10"/>
  <c r="D49" i="11" l="1"/>
  <c r="F14" i="11"/>
  <c r="H11" i="10"/>
  <c r="F21" i="11"/>
  <c r="B39" i="12"/>
  <c r="B23" i="11"/>
  <c r="K20" i="2"/>
  <c r="G39" i="10"/>
  <c r="D56" i="10"/>
  <c r="F56" i="10" s="1"/>
  <c r="G71" i="10" s="1"/>
  <c r="K19" i="2" l="1"/>
  <c r="B22" i="11"/>
  <c r="F22" i="11" s="1"/>
  <c r="E14" i="11"/>
  <c r="E22" i="11" s="1"/>
  <c r="B33" i="12"/>
  <c r="B41" i="12" s="1"/>
  <c r="G51" i="10"/>
  <c r="K18" i="2"/>
  <c r="B24" i="11" l="1"/>
</calcChain>
</file>

<file path=xl/sharedStrings.xml><?xml version="1.0" encoding="utf-8"?>
<sst xmlns="http://schemas.openxmlformats.org/spreadsheetml/2006/main" count="242" uniqueCount="183">
  <si>
    <t>CONTENIDO</t>
  </si>
  <si>
    <t>VERIFICACIONES</t>
  </si>
  <si>
    <t>2</t>
  </si>
  <si>
    <t xml:space="preserve"> </t>
  </si>
  <si>
    <t>3</t>
  </si>
  <si>
    <t>BIENES DE CAPITAL ....................................................................................................................................</t>
  </si>
  <si>
    <t>4</t>
  </si>
  <si>
    <t>RECURSOS HUMANOS  ...............................................................................................................................................</t>
  </si>
  <si>
    <t xml:space="preserve">  </t>
  </si>
  <si>
    <t>5</t>
  </si>
  <si>
    <t>6</t>
  </si>
  <si>
    <t>MATERIALES E INSUMOS .............................................................................................................................................................</t>
  </si>
  <si>
    <t>7</t>
  </si>
  <si>
    <t>OTROS COSTOS  ..............................................................................................................................................................</t>
  </si>
  <si>
    <t>8</t>
  </si>
  <si>
    <t>%</t>
  </si>
  <si>
    <t>TITULO DEL PROYECTO:</t>
  </si>
  <si>
    <t>DURACION TOTAL</t>
  </si>
  <si>
    <t>PERIODO DEL PROYECTO</t>
  </si>
  <si>
    <t>AL</t>
  </si>
  <si>
    <t>Descripción</t>
  </si>
  <si>
    <t>DESCRIPCION</t>
  </si>
  <si>
    <t>TOTAL</t>
  </si>
  <si>
    <t>Entidad a la que se destina</t>
  </si>
  <si>
    <t>Costo total</t>
  </si>
  <si>
    <t>COSTO TOTAL</t>
  </si>
  <si>
    <t>IMPORTES</t>
  </si>
  <si>
    <t>MESES DE
PARTICIPACION
EN EL PROY.</t>
  </si>
  <si>
    <t>Periodo de contratación</t>
  </si>
  <si>
    <t>Mes de inicio</t>
  </si>
  <si>
    <t>Mes de finalización</t>
  </si>
  <si>
    <t>Detalle</t>
  </si>
  <si>
    <t xml:space="preserve">TOTAL </t>
  </si>
  <si>
    <t>Precio total de compra</t>
  </si>
  <si>
    <t>Bienes de capital</t>
  </si>
  <si>
    <t>Recursos humanos</t>
  </si>
  <si>
    <t>Consultoría</t>
  </si>
  <si>
    <t>Materiales e insumos</t>
  </si>
  <si>
    <t>Otros</t>
  </si>
  <si>
    <t xml:space="preserve">(*) Los totales de los costos estimados para bienes de capital, recursos humanos, consultorías y servicios, materiales e insumos y otros, debe coincidir </t>
  </si>
  <si>
    <t xml:space="preserve">    con los establecidos en los puntos 4, 5, 6, 7 y 8 respectivamente.</t>
  </si>
  <si>
    <t>ETAPA</t>
  </si>
  <si>
    <t>TOTAL (*)</t>
  </si>
  <si>
    <t xml:space="preserve">    con los establecidos en los puntos 4.2, 5.2, 6, 7 y 8.2 respectivamente.</t>
  </si>
  <si>
    <t>CONTRAPARTE</t>
  </si>
  <si>
    <t>DIFERENCIA</t>
  </si>
  <si>
    <t>VERIFICACION</t>
  </si>
  <si>
    <t>CONCEPTO</t>
  </si>
  <si>
    <t>Total</t>
  </si>
  <si>
    <t>PARA DEFINIR EL CRONOGRAMA DE DESEMBOLSO SE DEBE TENER EN CUENTA LO SIGUIENTE:</t>
  </si>
  <si>
    <t>ANTICIPO (MES 0)</t>
  </si>
  <si>
    <t>FIN DE PROYECTO</t>
  </si>
  <si>
    <t>FIRMA</t>
  </si>
  <si>
    <t>ACLARACION</t>
  </si>
  <si>
    <t>CARGO</t>
  </si>
  <si>
    <t>ANEXO I DEL CONVENIO</t>
  </si>
  <si>
    <t>COSTO DEL PROYECTO</t>
  </si>
  <si>
    <t>MONTO</t>
  </si>
  <si>
    <t>BIENES DE CAPITAL</t>
  </si>
  <si>
    <t>RECURSOS HUMANOS</t>
  </si>
  <si>
    <t>MATERIALES E INSUMOS</t>
  </si>
  <si>
    <t>OTROS</t>
  </si>
  <si>
    <t>CRONOGRAMA DE EJECUCION</t>
  </si>
  <si>
    <t>ETAPAS</t>
  </si>
  <si>
    <t>INICIO</t>
  </si>
  <si>
    <t>FIN</t>
  </si>
  <si>
    <t>CRONOGRAMA DE DESEMBOLSOS</t>
  </si>
  <si>
    <t xml:space="preserve">    FECHA</t>
  </si>
  <si>
    <t>IMPORTANTE:</t>
  </si>
  <si>
    <t xml:space="preserve">CANTIDAD DE MESES:   </t>
  </si>
  <si>
    <t>Costo Total CONTRAPARTE</t>
  </si>
  <si>
    <t>N° DE MES DE INICIO DE ETAPA</t>
  </si>
  <si>
    <t>EN ESTE CUADRO SE INGRESARÁN LOS SIGUIENTES DATOS:</t>
  </si>
  <si>
    <t>N° DE
ETAPA</t>
  </si>
  <si>
    <t>LIMITES</t>
  </si>
  <si>
    <t>ETAPA FINANCIADA</t>
  </si>
  <si>
    <t>N° DE MES</t>
  </si>
  <si>
    <t>LIMITE DE COSTOS PARA 1° ETAPA</t>
  </si>
  <si>
    <t>TOTAL EN LAS PLANILLAS  4 A 8</t>
  </si>
  <si>
    <t>ETAPAS ..................................................................................................................................................................................................</t>
  </si>
  <si>
    <t>ETAPA A EJECUTAR</t>
  </si>
  <si>
    <t xml:space="preserve">CONTROL FINANCIERO ENTRE DESEMBOLSO Y COSTO DE EJECUCION </t>
  </si>
  <si>
    <t xml:space="preserve">CONSULTORIA Y SERVICIOS </t>
  </si>
  <si>
    <t>COSTOS TOTALES...........................................................................................................................................</t>
  </si>
  <si>
    <t>N° DE MES DE FIN DE ETAPA</t>
  </si>
  <si>
    <t xml:space="preserve">     (NO SIMULTÁNEAS) ES DECIR QUE CADA ETAPA COMIENZA UNA VEZ FINALIZADA LA ETAPA ANTERIOR</t>
  </si>
  <si>
    <t>REFERENCIA: SOLO COMPLETAR LAS CELDAS DE COLOR CELESTE</t>
  </si>
  <si>
    <t xml:space="preserve">TENER EN CUENTA AL MOMENTO DE DISEÑAR LAS ETAPAS DEL PROYECTO, QUE LOS DESEMBOLSOS QUE SE PERCIBEN AL </t>
  </si>
  <si>
    <t xml:space="preserve">FINALIZAR LA EJECUCION DE CADA ETAPA, SIRVEN PARA FINANCIAR LA ETAPA SIGUIENTE. ESTO SIGNIFICA QUE LAS ETAPAS  </t>
  </si>
  <si>
    <t>DEBERAN SER DEFINIDAS A PARTIR DE UNA LÓGICA FINANCIERA</t>
  </si>
  <si>
    <r>
      <t xml:space="preserve"> -  PARA EL INGRESO DEL MES DE INICIO Y DE FIN DE ETAPA: </t>
    </r>
    <r>
      <rPr>
        <sz val="16"/>
        <rFont val="Arial"/>
        <family val="2"/>
      </rPr>
      <t>EL N° QUE SE INGRESA CORRESPONDE AL N° DE MES CORRES</t>
    </r>
  </si>
  <si>
    <r>
      <t xml:space="preserve">    PONDIENTE AL CRONOGRAMA DEL PROYECTO. </t>
    </r>
    <r>
      <rPr>
        <b/>
        <sz val="16"/>
        <rFont val="Arial"/>
        <family val="2"/>
      </rPr>
      <t>Ejemplo</t>
    </r>
    <r>
      <rPr>
        <sz val="16"/>
        <rFont val="Arial"/>
        <family val="2"/>
      </rPr>
      <t>: PARA INGRESAR UNA ETAPA QUE DURA 4 MESES, INGRESARE</t>
    </r>
  </si>
  <si>
    <t xml:space="preserve">    MOS EN EL "N° DE MES DE INICIO DE ETAPA", EL N° 1 Y EN EL "N° DE MES DE FIN DE ETAPA", EL N° 4. EN CONSECUENCIA,</t>
  </si>
  <si>
    <t xml:space="preserve">    LA ETAPA SIGUIENTE COMENZARÁ EN EL MES N° 5 DEL PROYECTO. Y ASÍ SUCESIVAMENTE.</t>
  </si>
  <si>
    <t>CUADRO DE DISTRIBUCIÓN DE COSTOS POR ETAPAS Y POR RECURSOS (CONTRAPARTE)</t>
  </si>
  <si>
    <t>TOTAL CUADRO POR ETAPA</t>
  </si>
  <si>
    <t>CUADRO DE DISTRIBUCIÓN DE COSTOS POR ETAPAS Y POR RECURSOS (MINCYT)</t>
  </si>
  <si>
    <t>MINCYT</t>
  </si>
  <si>
    <t>A financiar por MINCYT (b)</t>
  </si>
  <si>
    <t>COSTO DE EJECUCION DEL PROYECTO</t>
  </si>
  <si>
    <t>SALDO E/CRONOG DE DESEMBOLSO Y  COSTO DE EJECUCION</t>
  </si>
  <si>
    <t>Costo Total MINCYT</t>
  </si>
  <si>
    <t>Función en el proyecto                                                                                                   (NO incluir Nombres ni Apellidos)</t>
  </si>
  <si>
    <t>1. CONTROL DE CARGA</t>
  </si>
  <si>
    <t>A financiar por CONTRAPARTE (a)</t>
  </si>
  <si>
    <t>A financiar por CONTRAPARTE  (a)</t>
  </si>
  <si>
    <t>FORMULARIO DE PRESUPUESTO GENERAL - PROYECTO</t>
  </si>
  <si>
    <t>CONSULTORIAS Y SERVICIOS ..........................................................................................................</t>
  </si>
  <si>
    <t>(UVT)</t>
  </si>
  <si>
    <t xml:space="preserve">   /          /                                                                                       </t>
  </si>
  <si>
    <t>Son aquellos bienes que se utilizan para desarrollar la actividad del proyecto y que tienen una vida útil superior a un año</t>
  </si>
  <si>
    <t>(equipos, instrumentos, maquinarias, muebles, herramientas y otros bienes a ser adquiridos para la ejecución del mismo).</t>
  </si>
  <si>
    <t>Cuando sea necesaria la CONSTRUCCIÓN ó o sea necesaria la PUESTA EN MARCHA (flete, montaje) de alguno de los bienes citados, los costos</t>
  </si>
  <si>
    <t>pertinentes se presupuestarán en los rubros que correspondan según su naturaleza (CONSULTORÍAS Y SERVICIOS ó MATERIALES e INSUMOS)</t>
  </si>
  <si>
    <t>ASETUR</t>
  </si>
  <si>
    <t>DETEM</t>
  </si>
  <si>
    <t>Apoyo Tecnológico al Sector Turismo</t>
  </si>
  <si>
    <t>COSTO
TOTAL
MENSUAL</t>
  </si>
  <si>
    <t>ESPRO</t>
  </si>
  <si>
    <t>MONTO SOLICITADO A CONTRAPARTE</t>
  </si>
  <si>
    <t xml:space="preserve"> Bienes de capital A ADQUIRIR para el proyecto</t>
  </si>
  <si>
    <t>A financiar Por MINCYT (b)</t>
  </si>
  <si>
    <t>Deberá desglosarse según la fuente de financiamiento (Mincyt o Contraparte)</t>
  </si>
  <si>
    <t>Especialidad                                           (NO incluir Nombres ni Apellidos)</t>
  </si>
  <si>
    <t>Dedicación  %</t>
  </si>
  <si>
    <r>
      <rPr>
        <b/>
        <sz val="18"/>
        <rFont val="Arial"/>
        <family val="2"/>
      </rPr>
      <t xml:space="preserve">2. </t>
    </r>
    <r>
      <rPr>
        <b/>
        <u/>
        <sz val="18"/>
        <rFont val="Arial"/>
        <family val="2"/>
      </rPr>
      <t>TITULO DEL PROYECTO Y CRONOGRAMA DE ETAPAS</t>
    </r>
  </si>
  <si>
    <t>Recursos humanos   A financiar por MINCYT</t>
  </si>
  <si>
    <t>Materiales e insumos                               A financiar por MINCYT</t>
  </si>
  <si>
    <t>Consultoría y servicios                         A financiar por MINCYT</t>
  </si>
  <si>
    <t>Bienes de capital                  A financiar por MINCYT</t>
  </si>
  <si>
    <t>Otros                            A financiar por MINCYT</t>
  </si>
  <si>
    <t>TOTAL                                      A financiar por MINCYT</t>
  </si>
  <si>
    <t>Bienes de capital                  A financiar por CONTRAPARTE</t>
  </si>
  <si>
    <t>Recursos humanos   A financiar por CONTRAPARTE</t>
  </si>
  <si>
    <t>Materiales e insumos                               A financiar por CONTRAPARTE</t>
  </si>
  <si>
    <t>Consultoría y servicios                        A financiar por CONTRAPARTE</t>
  </si>
  <si>
    <t>Otros                            A financiar por CONTRAPARTE</t>
  </si>
  <si>
    <t>TOTAL                                      A financiar por CONTRAPARTE</t>
  </si>
  <si>
    <t xml:space="preserve">     POSTERIORIDAD A LA TERMINACIÓN DEL PROYECTO Y CONDICIONADO A LA APROBACIÓN DEL MISMO.</t>
  </si>
  <si>
    <t>3) LOS DESEMBOLSOS SE PERCIBIRÁN UN VEZ FINALIZADA CADA ETAPA Y LUEGO DE SU CORRESPONDIENTE APROBACIÓN.</t>
  </si>
  <si>
    <t>SOLICITADO AL MINCYT</t>
  </si>
  <si>
    <t>MONTO SOLICITADO AL MINCYT</t>
  </si>
  <si>
    <r>
      <t xml:space="preserve"> -  N° DE ETAPA:</t>
    </r>
    <r>
      <rPr>
        <sz val="16"/>
        <rFont val="Arial"/>
        <family val="2"/>
      </rPr>
      <t xml:space="preserve"> EL PERIODO MAXIMO DE DURACION ES DE 18 MESES Y </t>
    </r>
    <r>
      <rPr>
        <b/>
        <sz val="16"/>
        <rFont val="Arial"/>
        <family val="2"/>
      </rPr>
      <t xml:space="preserve"> 3</t>
    </r>
    <r>
      <rPr>
        <sz val="16"/>
        <rFont val="Arial"/>
        <family val="2"/>
      </rPr>
      <t xml:space="preserve"> </t>
    </r>
    <r>
      <rPr>
        <b/>
        <sz val="16"/>
        <rFont val="Arial"/>
        <family val="2"/>
      </rPr>
      <t xml:space="preserve">ETAPAS. </t>
    </r>
    <r>
      <rPr>
        <sz val="16"/>
        <rFont val="Arial"/>
        <family val="2"/>
      </rPr>
      <t>LAS ETAPAS DEBEN SER CONSECUTIVAS</t>
    </r>
  </si>
  <si>
    <t xml:space="preserve">PFIP </t>
  </si>
  <si>
    <t>DESEMBOLSO ANTICIPO (IGUAL AL 40% DEL COSTO  TOTAL MINCYT )..............................................</t>
  </si>
  <si>
    <t xml:space="preserve">1) EL ANTICIPO SE PERCIBE AL INICIO DEL PROYECTO. EL MISMO SERÁ DEL  40 % DEL MONTO TOTAL SOLICITADO AL MINCYT </t>
  </si>
  <si>
    <t>ANEXO N° V</t>
  </si>
  <si>
    <t>DESEMBOLSO FIN DE PROYECTO (IGUAL AL 5 % DEL TOTAL MINCYT).................................................................................................</t>
  </si>
  <si>
    <t xml:space="preserve">2) EL MONTO DEL FIN DE PROYECTO DEBE  SER IGUAL  AL   5 % DEL MONTO TOTAL SOLICITADO AL MINCYT. EL MISMO SE DESEMBOLSARÁ  CON </t>
  </si>
  <si>
    <t>Proyectos Federales de Innovación Productiva</t>
  </si>
  <si>
    <t>Proyectos Federales de Innovación Productiva – Eslabonamientos Productivos</t>
  </si>
  <si>
    <t>Desarrollo Tecnológico Municipal</t>
  </si>
  <si>
    <t>PE</t>
  </si>
  <si>
    <t>Proyectos Específicos</t>
  </si>
  <si>
    <r>
      <rPr>
        <b/>
        <sz val="14"/>
        <rFont val="Arial"/>
        <family val="2"/>
      </rPr>
      <t xml:space="preserve">3. </t>
    </r>
    <r>
      <rPr>
        <b/>
        <u/>
        <sz val="14"/>
        <rFont val="Arial"/>
        <family val="2"/>
      </rPr>
      <t>BIENES DE CAPITAL</t>
    </r>
  </si>
  <si>
    <r>
      <rPr>
        <b/>
        <sz val="14"/>
        <rFont val="Arial"/>
        <family val="2"/>
      </rPr>
      <t xml:space="preserve">4. </t>
    </r>
    <r>
      <rPr>
        <b/>
        <u/>
        <sz val="14"/>
        <rFont val="Arial"/>
        <family val="2"/>
      </rPr>
      <t>RECURSOS HUMANOS</t>
    </r>
  </si>
  <si>
    <t xml:space="preserve">4.a. Recursos humanos a contratar por CONTRAPARTE </t>
  </si>
  <si>
    <t>4.b. Recursos humanos a contratar por MINCYT</t>
  </si>
  <si>
    <t>4. TOTAL RECURSOS HUMANOS</t>
  </si>
  <si>
    <t>4. Recursos humanos DISPONIBLES para el proyecto</t>
  </si>
  <si>
    <t xml:space="preserve">3.a. Bienes de capital a financiar por CONTRAPARTE </t>
  </si>
  <si>
    <t>3.b. Bienes de capital a financiar por MINCYT</t>
  </si>
  <si>
    <t>3. TOTAL BIENES DE CAPITAL</t>
  </si>
  <si>
    <r>
      <rPr>
        <b/>
        <sz val="14"/>
        <rFont val="Arial"/>
        <family val="2"/>
      </rPr>
      <t xml:space="preserve">5. </t>
    </r>
    <r>
      <rPr>
        <b/>
        <u/>
        <sz val="14"/>
        <rFont val="Arial"/>
        <family val="2"/>
      </rPr>
      <t>CONSULTORÍAS Y SERVICIOS A CONTRATAR</t>
    </r>
  </si>
  <si>
    <t xml:space="preserve">5.a. Consultorias y servicios a contratar a financiar POR CONTRAPARTE </t>
  </si>
  <si>
    <t>5.b. Consultorias y servicios a contratar a financiar POR MINCYT</t>
  </si>
  <si>
    <t>5. TOTAL CONSULTORÍAS Y SERVICIOS A CONTRATAR</t>
  </si>
  <si>
    <r>
      <rPr>
        <b/>
        <sz val="14"/>
        <rFont val="Arial"/>
        <family val="2"/>
      </rPr>
      <t xml:space="preserve">6. </t>
    </r>
    <r>
      <rPr>
        <b/>
        <u/>
        <sz val="14"/>
        <rFont val="Arial"/>
        <family val="2"/>
      </rPr>
      <t xml:space="preserve">MATERIALES E INSUMOS </t>
    </r>
  </si>
  <si>
    <t xml:space="preserve">6.a. Materiales e insumos a financiar por CONTRAPARTE </t>
  </si>
  <si>
    <t>6.b. Materiales e insumos a financiar por MINCYT</t>
  </si>
  <si>
    <t>6. TOTAL MATERIALES e INSUMOS</t>
  </si>
  <si>
    <r>
      <rPr>
        <b/>
        <sz val="14"/>
        <rFont val="Arial"/>
        <family val="2"/>
      </rPr>
      <t xml:space="preserve">7.  </t>
    </r>
    <r>
      <rPr>
        <b/>
        <u/>
        <sz val="14"/>
        <rFont val="Arial"/>
        <family val="2"/>
      </rPr>
      <t xml:space="preserve">OTROS COSTOS Y RECURSOS </t>
    </r>
  </si>
  <si>
    <t xml:space="preserve">7.a. Otros costos / recursos a adquirir por CONTRAPARTE  </t>
  </si>
  <si>
    <t>7.b. Otros costos / recursos a adquirir por MINCYT</t>
  </si>
  <si>
    <t xml:space="preserve">7 TOTAL OTROS COSTOS / RECURSOS </t>
  </si>
  <si>
    <r>
      <rPr>
        <b/>
        <sz val="16"/>
        <rFont val="Arial"/>
        <family val="2"/>
      </rPr>
      <t xml:space="preserve">8. </t>
    </r>
    <r>
      <rPr>
        <b/>
        <u/>
        <sz val="16"/>
        <rFont val="Arial"/>
        <family val="2"/>
      </rPr>
      <t>COSTO TOTAL DEL PROYECTO Y MONTO SOLICITADO A MINCYT</t>
    </r>
  </si>
  <si>
    <t>3.  Bienes de capital</t>
  </si>
  <si>
    <t>4.  Recursos humanos</t>
  </si>
  <si>
    <t>5.  Consultoría</t>
  </si>
  <si>
    <t>6.  Materiales e insumos</t>
  </si>
  <si>
    <t>7.  Otros</t>
  </si>
  <si>
    <r>
      <rPr>
        <b/>
        <sz val="14"/>
        <rFont val="Arial"/>
        <family val="2"/>
      </rPr>
      <t xml:space="preserve">9. </t>
    </r>
    <r>
      <rPr>
        <b/>
        <u/>
        <sz val="14"/>
        <rFont val="Arial"/>
        <family val="2"/>
      </rPr>
      <t>CRONOGRAMA DE DESEMBOLSOS</t>
    </r>
    <r>
      <rPr>
        <b/>
        <sz val="14"/>
        <rFont val="Arial"/>
        <family val="2"/>
      </rPr>
      <t xml:space="preserve"> </t>
    </r>
  </si>
  <si>
    <t>7. Otros costos / recursos A ADQUIRIR para 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</si>
</sst>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 * #,##0.00_ ;_ * \-#,##0.00_ ;_ * &quot;-&quot;??_ ;_ @_ 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[$$-2C0A]\ #,##0.00"/>
    <numFmt numFmtId="168" formatCode="0.0000000000"/>
    <numFmt numFmtId="169" formatCode="[$$-2C0A]\ #,##0.00;[Red][$$-2C0A]\ \-#,##0.00"/>
    <numFmt numFmtId="170" formatCode="[$$-2C0A]\ #,##0"/>
    <numFmt numFmtId="171" formatCode="&quot;$&quot;\ #,##0"/>
  </numFmts>
  <fonts count="43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color indexed="10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u/>
      <sz val="10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14"/>
      <color indexed="10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6"/>
      <color indexed="10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sz val="12"/>
      <color indexed="9"/>
      <name val="Arial"/>
      <family val="2"/>
    </font>
    <font>
      <b/>
      <u/>
      <sz val="18"/>
      <name val="Arial"/>
      <family val="2"/>
    </font>
    <font>
      <sz val="10"/>
      <color theme="0"/>
      <name val="Arial"/>
      <family val="2"/>
    </font>
    <font>
      <b/>
      <u/>
      <sz val="16"/>
      <color theme="0"/>
      <name val="Arial"/>
      <family val="2"/>
    </font>
    <font>
      <b/>
      <sz val="10"/>
      <color theme="0"/>
      <name val="Arial"/>
      <family val="2"/>
    </font>
    <font>
      <i/>
      <sz val="12"/>
      <name val="Arial"/>
      <family val="2"/>
    </font>
    <font>
      <b/>
      <sz val="8"/>
      <color theme="0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sz val="1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0D1FE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7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0" fillId="0" borderId="0" xfId="0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5" xfId="0" applyBorder="1" applyAlignment="1" applyProtection="1">
      <alignment horizontal="left" vertical="center"/>
    </xf>
    <xf numFmtId="49" fontId="6" fillId="0" borderId="6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9" fillId="0" borderId="7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0" fillId="0" borderId="8" xfId="0" applyBorder="1" applyAlignment="1" applyProtection="1">
      <alignment vertical="top"/>
    </xf>
    <xf numFmtId="0" fontId="0" fillId="0" borderId="8" xfId="0" applyBorder="1" applyAlignment="1" applyProtection="1">
      <alignment vertical="center"/>
    </xf>
    <xf numFmtId="0" fontId="0" fillId="0" borderId="8" xfId="0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Fill="1" applyBorder="1" applyAlignment="1" applyProtection="1"/>
    <xf numFmtId="0" fontId="2" fillId="0" borderId="1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10" xfId="0" applyBorder="1" applyAlignment="1" applyProtection="1"/>
    <xf numFmtId="0" fontId="13" fillId="0" borderId="10" xfId="0" applyFont="1" applyBorder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7" fillId="0" borderId="0" xfId="0" applyFont="1" applyFill="1" applyProtection="1"/>
    <xf numFmtId="0" fontId="0" fillId="0" borderId="0" xfId="0" applyAlignment="1" applyProtection="1">
      <alignment horizontal="center"/>
    </xf>
    <xf numFmtId="0" fontId="12" fillId="0" borderId="0" xfId="0" applyNumberFormat="1" applyFont="1" applyBorder="1" applyAlignment="1" applyProtection="1">
      <alignment horizontal="left" vertical="center"/>
    </xf>
    <xf numFmtId="168" fontId="0" fillId="0" borderId="0" xfId="0" applyNumberFormat="1" applyFill="1" applyBorder="1" applyAlignment="1" applyProtection="1"/>
    <xf numFmtId="0" fontId="3" fillId="0" borderId="0" xfId="0" applyNumberFormat="1" applyFont="1" applyBorder="1" applyAlignment="1" applyProtection="1">
      <alignment horizontal="left" vertical="center"/>
    </xf>
    <xf numFmtId="0" fontId="0" fillId="0" borderId="0" xfId="0" applyFill="1" applyBorder="1" applyProtection="1"/>
    <xf numFmtId="0" fontId="20" fillId="0" borderId="0" xfId="0" applyFont="1" applyFill="1" applyBorder="1" applyAlignment="1" applyProtection="1"/>
    <xf numFmtId="0" fontId="12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center"/>
    </xf>
    <xf numFmtId="0" fontId="9" fillId="0" borderId="0" xfId="0" applyFont="1" applyProtection="1"/>
    <xf numFmtId="0" fontId="22" fillId="0" borderId="0" xfId="0" applyFont="1" applyProtection="1"/>
    <xf numFmtId="0" fontId="5" fillId="0" borderId="13" xfId="0" applyFont="1" applyBorder="1" applyAlignment="1" applyProtection="1">
      <alignment horizontal="center" vertical="center"/>
    </xf>
    <xf numFmtId="0" fontId="9" fillId="0" borderId="13" xfId="0" applyFont="1" applyBorder="1" applyProtection="1"/>
    <xf numFmtId="0" fontId="11" fillId="0" borderId="0" xfId="0" applyFont="1" applyProtection="1"/>
    <xf numFmtId="0" fontId="5" fillId="0" borderId="0" xfId="0" applyFont="1" applyProtection="1"/>
    <xf numFmtId="0" fontId="5" fillId="0" borderId="0" xfId="0" applyFont="1" applyAlignment="1" applyProtection="1">
      <alignment horizontal="right"/>
    </xf>
    <xf numFmtId="0" fontId="0" fillId="0" borderId="0" xfId="0" applyAlignment="1" applyProtection="1">
      <alignment wrapText="1"/>
    </xf>
    <xf numFmtId="0" fontId="9" fillId="0" borderId="0" xfId="0" applyFont="1" applyAlignment="1" applyProtection="1">
      <alignment wrapText="1"/>
    </xf>
    <xf numFmtId="0" fontId="0" fillId="0" borderId="0" xfId="0" applyBorder="1" applyAlignment="1" applyProtection="1">
      <alignment wrapText="1"/>
    </xf>
    <xf numFmtId="0" fontId="9" fillId="0" borderId="0" xfId="0" applyFont="1" applyBorder="1" applyAlignment="1" applyProtection="1">
      <alignment horizontal="center" wrapText="1"/>
    </xf>
    <xf numFmtId="0" fontId="0" fillId="0" borderId="0" xfId="0" applyBorder="1" applyAlignment="1" applyProtection="1">
      <alignment horizontal="center" wrapText="1"/>
    </xf>
    <xf numFmtId="0" fontId="5" fillId="0" borderId="13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 wrapText="1"/>
    </xf>
    <xf numFmtId="167" fontId="9" fillId="0" borderId="13" xfId="0" applyNumberFormat="1" applyFont="1" applyBorder="1" applyProtection="1"/>
    <xf numFmtId="0" fontId="5" fillId="0" borderId="0" xfId="0" applyFont="1" applyBorder="1" applyProtection="1"/>
    <xf numFmtId="167" fontId="5" fillId="0" borderId="13" xfId="0" applyNumberFormat="1" applyFont="1" applyBorder="1" applyAlignment="1" applyProtection="1">
      <alignment horizontal="center" wrapText="1"/>
    </xf>
    <xf numFmtId="0" fontId="18" fillId="0" borderId="0" xfId="0" applyFont="1" applyProtection="1"/>
    <xf numFmtId="0" fontId="8" fillId="0" borderId="0" xfId="0" applyFont="1" applyProtection="1"/>
    <xf numFmtId="0" fontId="23" fillId="0" borderId="0" xfId="0" applyFont="1" applyProtection="1"/>
    <xf numFmtId="0" fontId="8" fillId="0" borderId="0" xfId="0" applyFont="1" applyFill="1" applyProtection="1"/>
    <xf numFmtId="0" fontId="8" fillId="0" borderId="0" xfId="0" applyFont="1" applyFill="1" applyAlignment="1" applyProtection="1"/>
    <xf numFmtId="0" fontId="9" fillId="0" borderId="0" xfId="0" applyFont="1" applyFill="1" applyProtection="1"/>
    <xf numFmtId="0" fontId="9" fillId="0" borderId="0" xfId="0" applyFont="1" applyFill="1" applyBorder="1" applyProtection="1"/>
    <xf numFmtId="0" fontId="5" fillId="0" borderId="13" xfId="0" applyFont="1" applyFill="1" applyBorder="1" applyAlignment="1" applyProtection="1">
      <alignment horizontal="center"/>
    </xf>
    <xf numFmtId="167" fontId="5" fillId="0" borderId="1" xfId="0" applyNumberFormat="1" applyFont="1" applyFill="1" applyBorder="1" applyAlignment="1" applyProtection="1">
      <alignment horizontal="left"/>
    </xf>
    <xf numFmtId="167" fontId="5" fillId="0" borderId="16" xfId="0" applyNumberFormat="1" applyFont="1" applyFill="1" applyBorder="1" applyAlignment="1" applyProtection="1">
      <alignment horizontal="left"/>
    </xf>
    <xf numFmtId="167" fontId="5" fillId="0" borderId="2" xfId="0" applyNumberFormat="1" applyFont="1" applyFill="1" applyBorder="1" applyAlignment="1" applyProtection="1">
      <alignment horizontal="left"/>
    </xf>
    <xf numFmtId="167" fontId="5" fillId="0" borderId="2" xfId="0" applyNumberFormat="1" applyFont="1" applyFill="1" applyBorder="1" applyAlignment="1" applyProtection="1">
      <alignment horizontal="right"/>
    </xf>
    <xf numFmtId="167" fontId="5" fillId="0" borderId="0" xfId="0" applyNumberFormat="1" applyFont="1" applyBorder="1" applyAlignment="1" applyProtection="1">
      <alignment horizontal="right"/>
    </xf>
    <xf numFmtId="0" fontId="3" fillId="0" borderId="0" xfId="0" applyFont="1" applyProtection="1"/>
    <xf numFmtId="0" fontId="12" fillId="0" borderId="0" xfId="0" applyFont="1" applyProtection="1"/>
    <xf numFmtId="0" fontId="5" fillId="0" borderId="0" xfId="0" applyFont="1" applyAlignment="1" applyProtection="1">
      <alignment horizontal="center"/>
    </xf>
    <xf numFmtId="2" fontId="9" fillId="0" borderId="0" xfId="0" applyNumberFormat="1" applyFont="1" applyBorder="1" applyAlignment="1" applyProtection="1">
      <alignment horizontal="right"/>
    </xf>
    <xf numFmtId="0" fontId="12" fillId="0" borderId="0" xfId="0" applyFont="1" applyAlignment="1" applyProtection="1">
      <alignment horizontal="center"/>
    </xf>
    <xf numFmtId="0" fontId="9" fillId="0" borderId="0" xfId="0" applyFont="1" applyBorder="1" applyProtection="1"/>
    <xf numFmtId="167" fontId="9" fillId="0" borderId="0" xfId="0" applyNumberFormat="1" applyFont="1" applyFill="1" applyBorder="1" applyProtection="1"/>
    <xf numFmtId="0" fontId="19" fillId="0" borderId="0" xfId="0" applyFont="1" applyProtection="1"/>
    <xf numFmtId="0" fontId="20" fillId="0" borderId="0" xfId="0" applyFont="1" applyProtection="1"/>
    <xf numFmtId="0" fontId="5" fillId="0" borderId="0" xfId="0" applyFont="1" applyFill="1" applyBorder="1" applyAlignment="1" applyProtection="1">
      <alignment horizontal="center"/>
    </xf>
    <xf numFmtId="167" fontId="5" fillId="0" borderId="0" xfId="0" applyNumberFormat="1" applyFont="1" applyFill="1" applyBorder="1" applyProtection="1"/>
    <xf numFmtId="167" fontId="5" fillId="0" borderId="0" xfId="0" applyNumberFormat="1" applyFont="1" applyBorder="1" applyProtection="1"/>
    <xf numFmtId="167" fontId="9" fillId="0" borderId="0" xfId="0" applyNumberFormat="1" applyFont="1" applyBorder="1" applyProtection="1"/>
    <xf numFmtId="167" fontId="3" fillId="0" borderId="0" xfId="0" applyNumberFormat="1" applyFont="1" applyBorder="1" applyAlignment="1" applyProtection="1">
      <alignment horizontal="right"/>
    </xf>
    <xf numFmtId="0" fontId="21" fillId="0" borderId="0" xfId="0" applyFont="1" applyProtection="1"/>
    <xf numFmtId="0" fontId="15" fillId="0" borderId="0" xfId="0" applyFont="1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12" fillId="0" borderId="0" xfId="0" applyNumberFormat="1" applyFont="1" applyBorder="1" applyAlignment="1" applyProtection="1">
      <alignment horizontal="left"/>
    </xf>
    <xf numFmtId="0" fontId="2" fillId="0" borderId="0" xfId="0" applyFont="1" applyAlignment="1" applyProtection="1">
      <alignment horizontal="left" vertical="top"/>
    </xf>
    <xf numFmtId="0" fontId="2" fillId="0" borderId="0" xfId="0" applyFont="1" applyFill="1" applyBorder="1" applyAlignment="1" applyProtection="1">
      <alignment horizontal="justify"/>
    </xf>
    <xf numFmtId="0" fontId="25" fillId="0" borderId="0" xfId="0" applyFont="1" applyFill="1" applyBorder="1" applyAlignment="1" applyProtection="1"/>
    <xf numFmtId="0" fontId="27" fillId="0" borderId="10" xfId="0" applyNumberFormat="1" applyFont="1" applyBorder="1" applyAlignment="1" applyProtection="1">
      <alignment horizontal="left"/>
    </xf>
    <xf numFmtId="0" fontId="2" fillId="0" borderId="10" xfId="0" applyFont="1" applyBorder="1" applyAlignment="1" applyProtection="1"/>
    <xf numFmtId="0" fontId="4" fillId="0" borderId="10" xfId="0" applyFont="1" applyBorder="1" applyAlignment="1" applyProtection="1"/>
    <xf numFmtId="1" fontId="9" fillId="0" borderId="13" xfId="0" applyNumberFormat="1" applyFont="1" applyBorder="1" applyAlignment="1" applyProtection="1">
      <alignment horizontal="center"/>
    </xf>
    <xf numFmtId="1" fontId="13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10" xfId="0" applyFont="1" applyFill="1" applyBorder="1" applyAlignment="1" applyProtection="1">
      <alignment horizontal="center" vertical="center" wrapText="1"/>
    </xf>
    <xf numFmtId="0" fontId="17" fillId="0" borderId="10" xfId="0" applyFont="1" applyBorder="1" applyAlignment="1" applyProtection="1"/>
    <xf numFmtId="0" fontId="25" fillId="0" borderId="10" xfId="0" applyFont="1" applyBorder="1" applyAlignment="1" applyProtection="1">
      <alignment horizontal="left"/>
    </xf>
    <xf numFmtId="0" fontId="25" fillId="0" borderId="10" xfId="0" applyFont="1" applyBorder="1" applyAlignment="1" applyProtection="1"/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/>
    </xf>
    <xf numFmtId="0" fontId="5" fillId="0" borderId="11" xfId="0" applyNumberFormat="1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1" fontId="14" fillId="0" borderId="23" xfId="0" applyNumberFormat="1" applyFont="1" applyFill="1" applyBorder="1" applyAlignment="1" applyProtection="1">
      <alignment horizontal="center" vertical="center"/>
    </xf>
    <xf numFmtId="1" fontId="14" fillId="0" borderId="24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 vertical="center"/>
    </xf>
    <xf numFmtId="169" fontId="9" fillId="0" borderId="15" xfId="0" applyNumberFormat="1" applyFont="1" applyFill="1" applyBorder="1" applyProtection="1"/>
    <xf numFmtId="0" fontId="9" fillId="0" borderId="15" xfId="0" applyFont="1" applyFill="1" applyBorder="1" applyAlignment="1" applyProtection="1">
      <alignment horizontal="center"/>
    </xf>
    <xf numFmtId="169" fontId="3" fillId="0" borderId="15" xfId="0" applyNumberFormat="1" applyFont="1" applyFill="1" applyBorder="1" applyAlignment="1" applyProtection="1">
      <alignment vertical="top" wrapText="1"/>
    </xf>
    <xf numFmtId="1" fontId="9" fillId="0" borderId="15" xfId="0" quotePrefix="1" applyNumberFormat="1" applyFont="1" applyFill="1" applyBorder="1" applyAlignment="1" applyProtection="1">
      <alignment vertical="center"/>
    </xf>
    <xf numFmtId="0" fontId="9" fillId="0" borderId="15" xfId="0" quotePrefix="1" applyNumberFormat="1" applyFont="1" applyFill="1" applyBorder="1" applyAlignment="1" applyProtection="1">
      <alignment vertical="center"/>
    </xf>
    <xf numFmtId="167" fontId="5" fillId="0" borderId="13" xfId="0" applyNumberFormat="1" applyFont="1" applyBorder="1" applyAlignment="1" applyProtection="1">
      <alignment vertical="center"/>
    </xf>
    <xf numFmtId="1" fontId="9" fillId="0" borderId="15" xfId="0" quotePrefix="1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top" wrapText="1"/>
    </xf>
    <xf numFmtId="0" fontId="0" fillId="0" borderId="0" xfId="0" applyAlignment="1" applyProtection="1"/>
    <xf numFmtId="167" fontId="11" fillId="0" borderId="3" xfId="0" applyNumberFormat="1" applyFont="1" applyFill="1" applyBorder="1" applyAlignment="1" applyProtection="1">
      <alignment horizontal="center"/>
    </xf>
    <xf numFmtId="0" fontId="13" fillId="0" borderId="11" xfId="0" applyFont="1" applyBorder="1" applyAlignment="1" applyProtection="1">
      <alignment vertical="top" wrapText="1"/>
    </xf>
    <xf numFmtId="0" fontId="13" fillId="0" borderId="17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wrapText="1"/>
    </xf>
    <xf numFmtId="0" fontId="28" fillId="0" borderId="0" xfId="0" applyFont="1" applyProtection="1"/>
    <xf numFmtId="0" fontId="28" fillId="0" borderId="8" xfId="0" applyFont="1" applyBorder="1" applyAlignment="1" applyProtection="1">
      <alignment wrapText="1"/>
    </xf>
    <xf numFmtId="0" fontId="28" fillId="0" borderId="8" xfId="0" applyFont="1" applyBorder="1" applyProtection="1"/>
    <xf numFmtId="0" fontId="28" fillId="0" borderId="0" xfId="0" applyFont="1" applyBorder="1" applyAlignment="1" applyProtection="1">
      <alignment horizontal="center" wrapText="1"/>
    </xf>
    <xf numFmtId="0" fontId="28" fillId="0" borderId="0" xfId="0" applyFont="1" applyBorder="1" applyProtection="1"/>
    <xf numFmtId="0" fontId="28" fillId="0" borderId="8" xfId="0" applyFont="1" applyBorder="1" applyAlignment="1" applyProtection="1">
      <alignment horizontal="center" wrapText="1"/>
    </xf>
    <xf numFmtId="0" fontId="5" fillId="0" borderId="0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top"/>
    </xf>
    <xf numFmtId="0" fontId="5" fillId="0" borderId="16" xfId="0" applyFont="1" applyBorder="1" applyAlignment="1" applyProtection="1">
      <alignment vertical="center"/>
    </xf>
    <xf numFmtId="1" fontId="16" fillId="0" borderId="20" xfId="0" applyNumberFormat="1" applyFont="1" applyFill="1" applyBorder="1" applyAlignment="1" applyProtection="1">
      <alignment horizontal="right"/>
    </xf>
    <xf numFmtId="15" fontId="16" fillId="0" borderId="21" xfId="0" applyNumberFormat="1" applyFont="1" applyFill="1" applyBorder="1" applyAlignment="1" applyProtection="1">
      <alignment horizontal="center"/>
    </xf>
    <xf numFmtId="1" fontId="16" fillId="0" borderId="22" xfId="0" applyNumberFormat="1" applyFont="1" applyFill="1" applyBorder="1" applyAlignment="1" applyProtection="1">
      <alignment horizontal="center"/>
    </xf>
    <xf numFmtId="0" fontId="2" fillId="0" borderId="20" xfId="2" applyNumberFormat="1" applyFont="1" applyFill="1" applyBorder="1" applyAlignment="1" applyProtection="1">
      <alignment horizontal="right"/>
    </xf>
    <xf numFmtId="1" fontId="2" fillId="0" borderId="22" xfId="2" applyNumberFormat="1" applyFont="1" applyFill="1" applyBorder="1" applyAlignment="1" applyProtection="1">
      <alignment horizontal="center"/>
    </xf>
    <xf numFmtId="0" fontId="6" fillId="0" borderId="13" xfId="0" applyFont="1" applyBorder="1" applyAlignment="1" applyProtection="1">
      <alignment horizontal="center" vertical="center" wrapText="1"/>
    </xf>
    <xf numFmtId="0" fontId="29" fillId="0" borderId="0" xfId="0" applyFont="1" applyProtection="1"/>
    <xf numFmtId="0" fontId="30" fillId="0" borderId="0" xfId="0" applyFont="1" applyAlignment="1" applyProtection="1">
      <alignment horizontal="center" vertical="center"/>
    </xf>
    <xf numFmtId="0" fontId="30" fillId="0" borderId="0" xfId="0" applyFont="1" applyProtection="1"/>
    <xf numFmtId="1" fontId="14" fillId="3" borderId="26" xfId="0" applyNumberFormat="1" applyFont="1" applyFill="1" applyBorder="1" applyAlignment="1" applyProtection="1">
      <alignment horizontal="center" vertical="center"/>
    </xf>
    <xf numFmtId="1" fontId="14" fillId="3" borderId="27" xfId="0" applyNumberFormat="1" applyFont="1" applyFill="1" applyBorder="1" applyAlignment="1" applyProtection="1">
      <alignment horizontal="center" vertical="center"/>
    </xf>
    <xf numFmtId="167" fontId="11" fillId="0" borderId="13" xfId="0" applyNumberFormat="1" applyFont="1" applyFill="1" applyBorder="1" applyAlignment="1" applyProtection="1">
      <alignment horizontal="left"/>
    </xf>
    <xf numFmtId="0" fontId="9" fillId="4" borderId="15" xfId="0" applyFont="1" applyFill="1" applyBorder="1" applyProtection="1">
      <protection locked="0"/>
    </xf>
    <xf numFmtId="0" fontId="9" fillId="4" borderId="13" xfId="0" applyFont="1" applyFill="1" applyBorder="1" applyProtection="1">
      <protection locked="0"/>
    </xf>
    <xf numFmtId="0" fontId="9" fillId="4" borderId="13" xfId="0" applyFont="1" applyFill="1" applyBorder="1" applyAlignment="1" applyProtection="1">
      <alignment horizontal="left"/>
      <protection locked="0"/>
    </xf>
    <xf numFmtId="165" fontId="9" fillId="4" borderId="13" xfId="3" applyFont="1" applyFill="1" applyBorder="1" applyProtection="1">
      <protection locked="0"/>
    </xf>
    <xf numFmtId="1" fontId="9" fillId="4" borderId="13" xfId="0" applyNumberFormat="1" applyFont="1" applyFill="1" applyBorder="1" applyAlignment="1" applyProtection="1">
      <alignment horizontal="center"/>
      <protection locked="0"/>
    </xf>
    <xf numFmtId="1" fontId="14" fillId="4" borderId="28" xfId="0" applyNumberFormat="1" applyFont="1" applyFill="1" applyBorder="1" applyAlignment="1" applyProtection="1">
      <alignment horizontal="center" vertical="center"/>
      <protection locked="0"/>
    </xf>
    <xf numFmtId="1" fontId="14" fillId="4" borderId="26" xfId="0" applyNumberFormat="1" applyFont="1" applyFill="1" applyBorder="1" applyAlignment="1" applyProtection="1">
      <alignment horizontal="center" vertical="center"/>
      <protection locked="0"/>
    </xf>
    <xf numFmtId="1" fontId="14" fillId="4" borderId="27" xfId="0" applyNumberFormat="1" applyFont="1" applyFill="1" applyBorder="1" applyAlignment="1" applyProtection="1">
      <alignment horizontal="center" vertical="center"/>
      <protection locked="0"/>
    </xf>
    <xf numFmtId="0" fontId="2" fillId="5" borderId="27" xfId="0" applyFont="1" applyFill="1" applyBorder="1" applyAlignment="1" applyProtection="1">
      <alignment horizontal="center" vertical="center" wrapText="1"/>
    </xf>
    <xf numFmtId="0" fontId="2" fillId="5" borderId="29" xfId="0" applyFont="1" applyFill="1" applyBorder="1" applyAlignment="1" applyProtection="1">
      <alignment horizontal="center" vertical="center" wrapText="1"/>
    </xf>
    <xf numFmtId="0" fontId="2" fillId="5" borderId="28" xfId="0" applyFont="1" applyFill="1" applyBorder="1" applyAlignment="1" applyProtection="1">
      <alignment horizontal="center" vertical="center" wrapText="1"/>
    </xf>
    <xf numFmtId="0" fontId="9" fillId="4" borderId="13" xfId="0" applyNumberFormat="1" applyFont="1" applyFill="1" applyBorder="1" applyAlignment="1" applyProtection="1">
      <alignment horizontal="center"/>
      <protection locked="0"/>
    </xf>
    <xf numFmtId="9" fontId="9" fillId="4" borderId="2" xfId="4" applyNumberFormat="1" applyFont="1" applyFill="1" applyBorder="1" applyAlignment="1" applyProtection="1">
      <alignment horizontal="center"/>
      <protection locked="0"/>
    </xf>
    <xf numFmtId="167" fontId="11" fillId="0" borderId="0" xfId="0" applyNumberFormat="1" applyFont="1" applyFill="1" applyBorder="1" applyAlignment="1" applyProtection="1">
      <alignment horizontal="left" vertical="top" wrapText="1"/>
    </xf>
    <xf numFmtId="0" fontId="11" fillId="0" borderId="6" xfId="0" applyFont="1" applyFill="1" applyBorder="1" applyAlignment="1" applyProtection="1">
      <alignment vertical="top" wrapText="1"/>
    </xf>
    <xf numFmtId="0" fontId="0" fillId="0" borderId="0" xfId="0" applyAlignment="1"/>
    <xf numFmtId="0" fontId="4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5" fillId="0" borderId="23" xfId="0" applyFont="1" applyBorder="1" applyAlignment="1" applyProtection="1">
      <alignment horizontal="center" vertical="center"/>
    </xf>
    <xf numFmtId="49" fontId="5" fillId="0" borderId="30" xfId="0" applyNumberFormat="1" applyFont="1" applyBorder="1" applyAlignment="1" applyProtection="1">
      <alignment horizontal="center" vertical="center" wrapText="1"/>
    </xf>
    <xf numFmtId="49" fontId="5" fillId="0" borderId="24" xfId="0" applyNumberFormat="1" applyFont="1" applyBorder="1" applyAlignment="1" applyProtection="1">
      <alignment horizontal="center" vertical="center" wrapText="1"/>
    </xf>
    <xf numFmtId="9" fontId="9" fillId="4" borderId="9" xfId="4" applyNumberFormat="1" applyFont="1" applyFill="1" applyBorder="1" applyAlignment="1" applyProtection="1">
      <alignment horizontal="center"/>
      <protection locked="0"/>
    </xf>
    <xf numFmtId="0" fontId="9" fillId="4" borderId="15" xfId="0" applyFont="1" applyFill="1" applyBorder="1" applyAlignment="1" applyProtection="1">
      <alignment horizontal="left"/>
      <protection locked="0"/>
    </xf>
    <xf numFmtId="165" fontId="9" fillId="4" borderId="15" xfId="3" applyFont="1" applyFill="1" applyBorder="1" applyProtection="1">
      <protection locked="0"/>
    </xf>
    <xf numFmtId="1" fontId="9" fillId="4" borderId="15" xfId="0" applyNumberFormat="1" applyFont="1" applyFill="1" applyBorder="1" applyAlignment="1" applyProtection="1">
      <alignment horizontal="center"/>
      <protection locked="0"/>
    </xf>
    <xf numFmtId="0" fontId="9" fillId="4" borderId="15" xfId="0" applyNumberFormat="1" applyFont="1" applyFill="1" applyBorder="1" applyAlignment="1" applyProtection="1">
      <alignment horizontal="center"/>
      <protection locked="0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 wrapText="1"/>
    </xf>
    <xf numFmtId="0" fontId="5" fillId="0" borderId="30" xfId="0" applyFont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horizontal="center" vertical="center" wrapText="1"/>
    </xf>
    <xf numFmtId="0" fontId="6" fillId="0" borderId="30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vertical="center"/>
    </xf>
    <xf numFmtId="0" fontId="5" fillId="3" borderId="13" xfId="0" applyFont="1" applyFill="1" applyBorder="1" applyAlignment="1" applyProtection="1">
      <alignment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167" fontId="5" fillId="0" borderId="7" xfId="0" applyNumberFormat="1" applyFont="1" applyFill="1" applyBorder="1" applyAlignment="1" applyProtection="1">
      <alignment horizontal="left"/>
    </xf>
    <xf numFmtId="167" fontId="5" fillId="0" borderId="8" xfId="0" applyNumberFormat="1" applyFont="1" applyFill="1" applyBorder="1" applyAlignment="1" applyProtection="1">
      <alignment horizontal="left"/>
    </xf>
    <xf numFmtId="167" fontId="5" fillId="0" borderId="9" xfId="0" applyNumberFormat="1" applyFont="1" applyFill="1" applyBorder="1" applyAlignment="1" applyProtection="1">
      <alignment horizontal="left"/>
    </xf>
    <xf numFmtId="167" fontId="11" fillId="0" borderId="15" xfId="0" applyNumberFormat="1" applyFont="1" applyFill="1" applyBorder="1" applyAlignment="1" applyProtection="1">
      <alignment horizontal="left"/>
    </xf>
    <xf numFmtId="167" fontId="5" fillId="0" borderId="20" xfId="0" applyNumberFormat="1" applyFont="1" applyFill="1" applyBorder="1" applyAlignment="1" applyProtection="1">
      <alignment horizontal="center" vertical="center" wrapText="1"/>
    </xf>
    <xf numFmtId="167" fontId="5" fillId="0" borderId="21" xfId="0" applyNumberFormat="1" applyFont="1" applyFill="1" applyBorder="1" applyAlignment="1" applyProtection="1">
      <alignment horizontal="center" vertical="center" wrapText="1"/>
    </xf>
    <xf numFmtId="167" fontId="5" fillId="0" borderId="36" xfId="0" applyNumberFormat="1" applyFont="1" applyFill="1" applyBorder="1" applyAlignment="1" applyProtection="1">
      <alignment horizontal="center" vertical="center" wrapText="1"/>
    </xf>
    <xf numFmtId="167" fontId="5" fillId="0" borderId="30" xfId="0" applyNumberFormat="1" applyFont="1" applyFill="1" applyBorder="1" applyAlignment="1" applyProtection="1">
      <alignment horizontal="center" vertical="center" wrapText="1"/>
    </xf>
    <xf numFmtId="167" fontId="5" fillId="0" borderId="24" xfId="0" applyNumberFormat="1" applyFont="1" applyFill="1" applyBorder="1" applyAlignment="1" applyProtection="1">
      <alignment horizontal="center" vertical="center" wrapText="1"/>
    </xf>
    <xf numFmtId="167" fontId="5" fillId="0" borderId="9" xfId="0" applyNumberFormat="1" applyFont="1" applyFill="1" applyBorder="1" applyAlignment="1" applyProtection="1">
      <alignment horizontal="right"/>
    </xf>
    <xf numFmtId="167" fontId="5" fillId="0" borderId="20" xfId="0" applyNumberFormat="1" applyFont="1" applyFill="1" applyBorder="1" applyAlignment="1" applyProtection="1">
      <alignment horizontal="center"/>
    </xf>
    <xf numFmtId="167" fontId="5" fillId="0" borderId="36" xfId="0" applyNumberFormat="1" applyFont="1" applyFill="1" applyBorder="1" applyAlignment="1" applyProtection="1">
      <alignment horizontal="center"/>
    </xf>
    <xf numFmtId="167" fontId="5" fillId="0" borderId="24" xfId="0" applyNumberFormat="1" applyFont="1" applyFill="1" applyBorder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3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vertical="top" wrapText="1" shrinkToFit="1"/>
    </xf>
    <xf numFmtId="0" fontId="6" fillId="0" borderId="0" xfId="0" applyFont="1" applyAlignment="1" applyProtection="1">
      <alignment horizontal="left" vertical="top" wrapText="1" shrinkToFit="1"/>
    </xf>
    <xf numFmtId="166" fontId="0" fillId="0" borderId="0" xfId="1" applyFont="1" applyProtection="1"/>
    <xf numFmtId="0" fontId="32" fillId="0" borderId="0" xfId="0" applyFont="1" applyAlignment="1" applyProtection="1">
      <alignment vertical="center"/>
    </xf>
    <xf numFmtId="0" fontId="32" fillId="0" borderId="0" xfId="0" applyFont="1" applyProtection="1"/>
    <xf numFmtId="0" fontId="33" fillId="0" borderId="0" xfId="0" applyFont="1" applyFill="1" applyBorder="1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34" fillId="0" borderId="0" xfId="0" applyFont="1" applyProtection="1"/>
    <xf numFmtId="0" fontId="35" fillId="0" borderId="0" xfId="0" applyFont="1" applyProtection="1"/>
    <xf numFmtId="0" fontId="6" fillId="0" borderId="0" xfId="0" applyFont="1" applyAlignment="1" applyProtection="1">
      <alignment horizontal="left" vertical="top" wrapText="1" shrinkToFit="1"/>
    </xf>
    <xf numFmtId="0" fontId="36" fillId="0" borderId="0" xfId="0" applyFont="1" applyAlignment="1" applyProtection="1">
      <alignment horizontal="center" wrapText="1"/>
    </xf>
    <xf numFmtId="0" fontId="36" fillId="0" borderId="0" xfId="0" applyFont="1" applyAlignment="1" applyProtection="1">
      <alignment horizontal="center"/>
    </xf>
    <xf numFmtId="0" fontId="34" fillId="0" borderId="0" xfId="0" applyFont="1" applyAlignment="1" applyProtection="1">
      <alignment horizontal="center"/>
    </xf>
    <xf numFmtId="0" fontId="34" fillId="0" borderId="0" xfId="0" applyFont="1" applyAlignment="1" applyProtection="1">
      <alignment horizontal="center" wrapText="1"/>
    </xf>
    <xf numFmtId="0" fontId="34" fillId="0" borderId="0" xfId="0" applyFont="1" applyAlignment="1" applyProtection="1">
      <alignment wrapText="1"/>
    </xf>
    <xf numFmtId="167" fontId="32" fillId="0" borderId="0" xfId="0" applyNumberFormat="1" applyFont="1" applyFill="1" applyProtection="1"/>
    <xf numFmtId="0" fontId="5" fillId="0" borderId="13" xfId="0" applyFont="1" applyBorder="1" applyAlignment="1" applyProtection="1">
      <alignment horizontal="center" vertical="center" wrapText="1"/>
    </xf>
    <xf numFmtId="167" fontId="37" fillId="0" borderId="13" xfId="0" applyNumberFormat="1" applyFont="1" applyFill="1" applyBorder="1" applyAlignment="1" applyProtection="1">
      <alignment horizontal="left"/>
    </xf>
    <xf numFmtId="0" fontId="4" fillId="0" borderId="37" xfId="0" applyFont="1" applyFill="1" applyBorder="1" applyAlignment="1" applyProtection="1">
      <alignment vertical="center"/>
    </xf>
    <xf numFmtId="0" fontId="4" fillId="0" borderId="38" xfId="0" applyFont="1" applyFill="1" applyBorder="1" applyAlignment="1" applyProtection="1">
      <alignment vertical="center"/>
    </xf>
    <xf numFmtId="0" fontId="13" fillId="0" borderId="39" xfId="0" applyFont="1" applyFill="1" applyBorder="1" applyAlignment="1" applyProtection="1">
      <alignment horizontal="center" vertical="center"/>
      <protection locked="0"/>
    </xf>
    <xf numFmtId="0" fontId="4" fillId="8" borderId="38" xfId="0" applyFont="1" applyFill="1" applyBorder="1" applyAlignment="1" applyProtection="1">
      <alignment horizontal="center" vertical="center"/>
      <protection locked="0"/>
    </xf>
    <xf numFmtId="171" fontId="5" fillId="0" borderId="33" xfId="0" applyNumberFormat="1" applyFont="1" applyFill="1" applyBorder="1" applyAlignment="1" applyProtection="1">
      <alignment horizontal="right" vertical="center" wrapText="1"/>
    </xf>
    <xf numFmtId="171" fontId="9" fillId="4" borderId="15" xfId="0" applyNumberFormat="1" applyFont="1" applyFill="1" applyBorder="1" applyAlignment="1" applyProtection="1">
      <alignment vertical="center"/>
      <protection locked="0"/>
    </xf>
    <xf numFmtId="171" fontId="13" fillId="0" borderId="13" xfId="0" applyNumberFormat="1" applyFont="1" applyBorder="1" applyAlignment="1" applyProtection="1">
      <alignment vertical="center"/>
    </xf>
    <xf numFmtId="170" fontId="9" fillId="4" borderId="15" xfId="0" applyNumberFormat="1" applyFont="1" applyFill="1" applyBorder="1" applyProtection="1">
      <protection locked="0"/>
    </xf>
    <xf numFmtId="170" fontId="9" fillId="0" borderId="15" xfId="0" applyNumberFormat="1" applyFont="1" applyBorder="1" applyProtection="1"/>
    <xf numFmtId="170" fontId="9" fillId="4" borderId="13" xfId="0" applyNumberFormat="1" applyFont="1" applyFill="1" applyBorder="1" applyProtection="1">
      <protection locked="0"/>
    </xf>
    <xf numFmtId="170" fontId="9" fillId="0" borderId="13" xfId="0" applyNumberFormat="1" applyFont="1" applyBorder="1" applyProtection="1"/>
    <xf numFmtId="170" fontId="9" fillId="0" borderId="18" xfId="0" applyNumberFormat="1" applyFont="1" applyBorder="1" applyProtection="1"/>
    <xf numFmtId="170" fontId="5" fillId="0" borderId="19" xfId="0" applyNumberFormat="1" applyFont="1" applyFill="1" applyBorder="1" applyProtection="1"/>
    <xf numFmtId="170" fontId="5" fillId="0" borderId="13" xfId="0" applyNumberFormat="1" applyFont="1" applyBorder="1" applyAlignment="1" applyProtection="1">
      <alignment horizontal="right"/>
    </xf>
    <xf numFmtId="170" fontId="5" fillId="0" borderId="25" xfId="0" applyNumberFormat="1" applyFont="1" applyBorder="1" applyAlignment="1" applyProtection="1">
      <alignment horizontal="right"/>
    </xf>
    <xf numFmtId="170" fontId="9" fillId="0" borderId="15" xfId="0" applyNumberFormat="1" applyFont="1" applyFill="1" applyBorder="1" applyProtection="1"/>
    <xf numFmtId="170" fontId="9" fillId="7" borderId="13" xfId="0" applyNumberFormat="1" applyFont="1" applyFill="1" applyBorder="1" applyProtection="1">
      <protection locked="0"/>
    </xf>
    <xf numFmtId="170" fontId="5" fillId="7" borderId="13" xfId="0" applyNumberFormat="1" applyFont="1" applyFill="1" applyBorder="1" applyAlignment="1" applyProtection="1">
      <alignment horizontal="right"/>
    </xf>
    <xf numFmtId="170" fontId="5" fillId="0" borderId="17" xfId="0" applyNumberFormat="1" applyFont="1" applyBorder="1" applyAlignment="1" applyProtection="1">
      <alignment horizontal="right"/>
    </xf>
    <xf numFmtId="170" fontId="9" fillId="4" borderId="15" xfId="0" applyNumberFormat="1" applyFont="1" applyFill="1" applyBorder="1" applyAlignment="1" applyProtection="1">
      <alignment horizontal="right" vertical="center"/>
      <protection locked="0"/>
    </xf>
    <xf numFmtId="170" fontId="9" fillId="7" borderId="15" xfId="0" applyNumberFormat="1" applyFont="1" applyFill="1" applyBorder="1" applyAlignment="1" applyProtection="1">
      <alignment horizontal="right" vertical="center"/>
      <protection locked="0"/>
    </xf>
    <xf numFmtId="170" fontId="5" fillId="0" borderId="9" xfId="0" applyNumberFormat="1" applyFont="1" applyFill="1" applyBorder="1" applyAlignment="1" applyProtection="1">
      <alignment horizontal="right" vertical="center"/>
    </xf>
    <xf numFmtId="170" fontId="5" fillId="0" borderId="9" xfId="0" applyNumberFormat="1" applyFont="1" applyFill="1" applyBorder="1" applyProtection="1"/>
    <xf numFmtId="170" fontId="5" fillId="0" borderId="13" xfId="0" applyNumberFormat="1" applyFont="1" applyFill="1" applyBorder="1" applyProtection="1"/>
    <xf numFmtId="170" fontId="5" fillId="0" borderId="15" xfId="0" applyNumberFormat="1" applyFont="1" applyFill="1" applyBorder="1" applyAlignment="1" applyProtection="1">
      <alignment horizontal="right"/>
    </xf>
    <xf numFmtId="170" fontId="5" fillId="0" borderId="13" xfId="0" applyNumberFormat="1" applyFont="1" applyFill="1" applyBorder="1" applyAlignment="1" applyProtection="1">
      <alignment horizontal="right"/>
    </xf>
    <xf numFmtId="171" fontId="9" fillId="0" borderId="15" xfId="0" applyNumberFormat="1" applyFont="1" applyFill="1" applyBorder="1" applyAlignment="1" applyProtection="1">
      <alignment vertical="center"/>
    </xf>
    <xf numFmtId="170" fontId="9" fillId="7" borderId="13" xfId="0" applyNumberFormat="1" applyFont="1" applyFill="1" applyBorder="1" applyProtection="1"/>
    <xf numFmtId="170" fontId="5" fillId="0" borderId="14" xfId="0" applyNumberFormat="1" applyFont="1" applyBorder="1" applyProtection="1"/>
    <xf numFmtId="170" fontId="5" fillId="0" borderId="14" xfId="0" applyNumberFormat="1" applyFont="1" applyBorder="1" applyAlignment="1" applyProtection="1">
      <alignment horizontal="right"/>
    </xf>
    <xf numFmtId="171" fontId="38" fillId="0" borderId="13" xfId="0" applyNumberFormat="1" applyFont="1" applyBorder="1" applyAlignment="1" applyProtection="1">
      <alignment vertical="center"/>
    </xf>
    <xf numFmtId="0" fontId="39" fillId="0" borderId="0" xfId="0" applyFont="1" applyProtection="1"/>
    <xf numFmtId="0" fontId="40" fillId="0" borderId="0" xfId="0" applyFont="1" applyAlignment="1" applyProtection="1">
      <alignment vertical="center"/>
    </xf>
    <xf numFmtId="0" fontId="41" fillId="0" borderId="0" xfId="0" applyFont="1" applyProtection="1"/>
    <xf numFmtId="0" fontId="40" fillId="0" borderId="0" xfId="0" applyFont="1" applyProtection="1"/>
    <xf numFmtId="0" fontId="41" fillId="0" borderId="0" xfId="0" applyFont="1" applyAlignment="1" applyProtection="1">
      <alignment vertical="center"/>
    </xf>
    <xf numFmtId="0" fontId="42" fillId="0" borderId="0" xfId="0" applyFont="1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3" fontId="1" fillId="0" borderId="0" xfId="0" applyNumberFormat="1" applyFont="1" applyBorder="1" applyAlignment="1" applyProtection="1">
      <alignment vertical="center"/>
    </xf>
    <xf numFmtId="0" fontId="1" fillId="0" borderId="0" xfId="0" applyFont="1" applyProtection="1"/>
    <xf numFmtId="0" fontId="4" fillId="0" borderId="0" xfId="0" applyFont="1" applyFill="1" applyBorder="1" applyAlignment="1" applyProtection="1">
      <alignment vertical="center"/>
    </xf>
    <xf numFmtId="0" fontId="2" fillId="8" borderId="38" xfId="0" applyFont="1" applyFill="1" applyBorder="1" applyAlignment="1" applyProtection="1">
      <alignment horizontal="center" vertical="center" wrapText="1"/>
      <protection locked="0"/>
    </xf>
    <xf numFmtId="0" fontId="6" fillId="8" borderId="31" xfId="0" applyFont="1" applyFill="1" applyBorder="1" applyAlignment="1" applyProtection="1">
      <alignment horizontal="center" vertical="center"/>
    </xf>
    <xf numFmtId="0" fontId="6" fillId="8" borderId="40" xfId="0" applyFont="1" applyFill="1" applyBorder="1" applyAlignment="1" applyProtection="1">
      <alignment horizontal="center" vertical="center"/>
    </xf>
    <xf numFmtId="0" fontId="6" fillId="8" borderId="41" xfId="0" applyFont="1" applyFill="1" applyBorder="1" applyAlignment="1" applyProtection="1">
      <alignment horizontal="center" vertical="center"/>
    </xf>
    <xf numFmtId="3" fontId="1" fillId="0" borderId="0" xfId="0" applyNumberFormat="1" applyFont="1" applyBorder="1" applyAlignment="1" applyProtection="1">
      <alignment horizontal="center" vertical="center"/>
    </xf>
    <xf numFmtId="0" fontId="2" fillId="0" borderId="31" xfId="0" applyFont="1" applyFill="1" applyBorder="1" applyAlignment="1" applyProtection="1">
      <alignment horizontal="center" vertical="center"/>
    </xf>
    <xf numFmtId="0" fontId="2" fillId="0" borderId="40" xfId="0" applyFont="1" applyFill="1" applyBorder="1" applyAlignment="1" applyProtection="1">
      <alignment horizontal="center" vertical="center"/>
    </xf>
    <xf numFmtId="0" fontId="2" fillId="0" borderId="41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49" fontId="26" fillId="0" borderId="6" xfId="0" applyNumberFormat="1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vertical="top" wrapText="1"/>
    </xf>
    <xf numFmtId="0" fontId="0" fillId="0" borderId="16" xfId="0" applyBorder="1" applyAlignment="1">
      <alignment vertical="top"/>
    </xf>
    <xf numFmtId="0" fontId="0" fillId="0" borderId="2" xfId="0" applyBorder="1" applyAlignment="1">
      <alignment vertical="top"/>
    </xf>
    <xf numFmtId="0" fontId="5" fillId="0" borderId="16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0" fontId="11" fillId="0" borderId="22" xfId="0" applyFont="1" applyBorder="1" applyAlignment="1" applyProtection="1">
      <alignment horizontal="center" vertical="center"/>
    </xf>
    <xf numFmtId="0" fontId="31" fillId="6" borderId="20" xfId="0" applyFont="1" applyFill="1" applyBorder="1" applyAlignment="1" applyProtection="1">
      <alignment horizontal="center" vertical="center"/>
    </xf>
    <xf numFmtId="0" fontId="31" fillId="6" borderId="21" xfId="0" applyFont="1" applyFill="1" applyBorder="1" applyAlignment="1" applyProtection="1">
      <alignment horizontal="center" vertical="center"/>
    </xf>
    <xf numFmtId="0" fontId="31" fillId="6" borderId="22" xfId="0" applyFont="1" applyFill="1" applyBorder="1" applyAlignment="1" applyProtection="1">
      <alignment horizontal="center" vertical="center"/>
    </xf>
    <xf numFmtId="0" fontId="14" fillId="4" borderId="20" xfId="0" applyNumberFormat="1" applyFont="1" applyFill="1" applyBorder="1" applyAlignment="1" applyProtection="1">
      <alignment horizontal="left" vertical="top" wrapText="1"/>
      <protection locked="0"/>
    </xf>
    <xf numFmtId="0" fontId="14" fillId="4" borderId="21" xfId="0" applyNumberFormat="1" applyFont="1" applyFill="1" applyBorder="1" applyAlignment="1" applyProtection="1">
      <alignment horizontal="left" vertical="top" wrapText="1"/>
      <protection locked="0"/>
    </xf>
    <xf numFmtId="0" fontId="14" fillId="4" borderId="22" xfId="0" applyNumberFormat="1" applyFont="1" applyFill="1" applyBorder="1" applyAlignment="1" applyProtection="1">
      <alignment horizontal="left" vertical="top" wrapText="1"/>
      <protection locked="0"/>
    </xf>
    <xf numFmtId="1" fontId="17" fillId="0" borderId="10" xfId="0" applyNumberFormat="1" applyFont="1" applyFill="1" applyBorder="1" applyAlignment="1" applyProtection="1">
      <alignment horizontal="center" vertical="center"/>
    </xf>
    <xf numFmtId="1" fontId="13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top" wrapText="1"/>
    </xf>
    <xf numFmtId="0" fontId="14" fillId="0" borderId="37" xfId="0" applyFont="1" applyBorder="1" applyAlignment="1" applyProtection="1">
      <alignment horizontal="center"/>
    </xf>
    <xf numFmtId="0" fontId="14" fillId="0" borderId="38" xfId="0" applyFont="1" applyBorder="1" applyAlignment="1" applyProtection="1">
      <alignment horizontal="center"/>
    </xf>
    <xf numFmtId="0" fontId="14" fillId="0" borderId="39" xfId="0" applyFont="1" applyBorder="1" applyAlignment="1" applyProtection="1">
      <alignment horizontal="center"/>
    </xf>
    <xf numFmtId="0" fontId="14" fillId="0" borderId="31" xfId="0" applyFont="1" applyBorder="1" applyAlignment="1" applyProtection="1">
      <alignment horizontal="center"/>
    </xf>
    <xf numFmtId="0" fontId="14" fillId="0" borderId="40" xfId="0" applyFont="1" applyBorder="1" applyAlignment="1" applyProtection="1">
      <alignment horizontal="center"/>
    </xf>
    <xf numFmtId="0" fontId="14" fillId="0" borderId="41" xfId="0" applyFont="1" applyBorder="1" applyAlignment="1" applyProtection="1">
      <alignment horizontal="center"/>
    </xf>
    <xf numFmtId="0" fontId="6" fillId="0" borderId="0" xfId="0" applyFont="1" applyAlignment="1" applyProtection="1">
      <alignment horizontal="left" vertical="top" wrapText="1"/>
    </xf>
    <xf numFmtId="0" fontId="34" fillId="0" borderId="0" xfId="0" applyFont="1" applyBorder="1" applyAlignment="1" applyProtection="1">
      <alignment horizontal="center" wrapText="1"/>
    </xf>
    <xf numFmtId="0" fontId="32" fillId="0" borderId="0" xfId="0" applyFont="1" applyBorder="1" applyAlignment="1" applyProtection="1">
      <alignment wrapText="1"/>
    </xf>
    <xf numFmtId="0" fontId="5" fillId="0" borderId="29" xfId="0" applyFont="1" applyBorder="1" applyAlignment="1" applyProtection="1">
      <alignment horizontal="center" vertical="center" wrapText="1"/>
    </xf>
    <xf numFmtId="0" fontId="0" fillId="0" borderId="32" xfId="0" applyBorder="1" applyAlignment="1" applyProtection="1">
      <alignment horizontal="center" vertical="center" wrapText="1"/>
    </xf>
    <xf numFmtId="0" fontId="5" fillId="0" borderId="32" xfId="0" applyFont="1" applyBorder="1" applyAlignment="1" applyProtection="1">
      <alignment horizontal="center" vertical="center" wrapText="1"/>
    </xf>
    <xf numFmtId="0" fontId="5" fillId="0" borderId="42" xfId="0" applyFont="1" applyBorder="1" applyAlignment="1" applyProtection="1">
      <alignment horizontal="center" vertical="center" wrapText="1"/>
    </xf>
    <xf numFmtId="0" fontId="5" fillId="0" borderId="43" xfId="0" applyFont="1" applyBorder="1" applyAlignment="1" applyProtection="1">
      <alignment horizontal="center" vertical="center" wrapText="1"/>
    </xf>
    <xf numFmtId="0" fontId="5" fillId="0" borderId="44" xfId="0" applyFont="1" applyBorder="1" applyAlignment="1" applyProtection="1">
      <alignment horizontal="center" vertical="center" wrapText="1"/>
    </xf>
    <xf numFmtId="0" fontId="5" fillId="0" borderId="45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center" vertical="center" wrapText="1"/>
    </xf>
    <xf numFmtId="0" fontId="5" fillId="0" borderId="33" xfId="0" applyFont="1" applyBorder="1" applyAlignment="1" applyProtection="1">
      <alignment horizontal="center" vertical="center" wrapText="1"/>
    </xf>
    <xf numFmtId="0" fontId="34" fillId="0" borderId="0" xfId="0" applyFont="1" applyAlignment="1" applyProtection="1">
      <alignment horizontal="center" vertical="top" wrapText="1"/>
    </xf>
    <xf numFmtId="0" fontId="32" fillId="0" borderId="0" xfId="0" applyFont="1" applyAlignment="1" applyProtection="1">
      <alignment horizontal="center" vertical="top" wrapText="1"/>
    </xf>
    <xf numFmtId="0" fontId="5" fillId="0" borderId="27" xfId="0" applyFont="1" applyBorder="1" applyAlignment="1" applyProtection="1">
      <alignment horizontal="center" vertical="center" wrapText="1"/>
    </xf>
    <xf numFmtId="0" fontId="5" fillId="0" borderId="34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top" wrapText="1" shrinkToFit="1"/>
    </xf>
    <xf numFmtId="0" fontId="5" fillId="0" borderId="27" xfId="0" applyFont="1" applyFill="1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top"/>
    </xf>
    <xf numFmtId="0" fontId="4" fillId="0" borderId="40" xfId="0" applyFont="1" applyFill="1" applyBorder="1" applyAlignment="1" applyProtection="1">
      <alignment horizontal="center" vertical="top"/>
    </xf>
    <xf numFmtId="0" fontId="5" fillId="0" borderId="34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28" fillId="0" borderId="0" xfId="0" applyFont="1" applyBorder="1" applyAlignment="1" applyProtection="1">
      <alignment horizontal="center" wrapText="1"/>
    </xf>
    <xf numFmtId="0" fontId="28" fillId="0" borderId="8" xfId="0" applyFont="1" applyBorder="1" applyAlignment="1" applyProtection="1">
      <alignment horizont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 vertical="top" wrapText="1"/>
    </xf>
    <xf numFmtId="0" fontId="5" fillId="0" borderId="18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/>
    </xf>
    <xf numFmtId="0" fontId="9" fillId="0" borderId="13" xfId="0" applyFont="1" applyBorder="1" applyProtection="1"/>
  </cellXfs>
  <cellStyles count="5">
    <cellStyle name="Millares" xfId="1" builtinId="3"/>
    <cellStyle name="Millares_Copia de Formulario PFIP 2005 MEMORIA TECNICA" xfId="2"/>
    <cellStyle name="Moneda" xfId="3" builtinId="4"/>
    <cellStyle name="Normal" xfId="0" builtinId="0"/>
    <cellStyle name="Porcentaje" xfId="4" builtinId="5"/>
  </cellStyles>
  <dxfs count="0"/>
  <tableStyles count="0" defaultTableStyle="TableStyleMedium9" defaultPivotStyle="PivotStyleLight16"/>
  <colors>
    <mruColors>
      <color rgb="FFA0D1FE"/>
      <color rgb="FF54ADFE"/>
      <color rgb="FF93E3FF"/>
      <color rgb="FF53D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V83"/>
  <sheetViews>
    <sheetView showGridLines="0" tabSelected="1" zoomScale="60" zoomScaleNormal="60" workbookViewId="0">
      <selection activeCell="M20" sqref="M20"/>
    </sheetView>
  </sheetViews>
  <sheetFormatPr baseColWidth="10" defaultRowHeight="12.75" x14ac:dyDescent="0.2"/>
  <cols>
    <col min="1" max="1" width="9.7109375" style="3" customWidth="1"/>
    <col min="2" max="2" width="8.85546875" style="3" customWidth="1"/>
    <col min="3" max="3" width="17.42578125" style="3" customWidth="1"/>
    <col min="4" max="4" width="15.42578125" style="3" bestFit="1" customWidth="1"/>
    <col min="5" max="5" width="14.140625" style="3" customWidth="1"/>
    <col min="6" max="6" width="10" style="3" customWidth="1"/>
    <col min="7" max="7" width="6.85546875" style="3" customWidth="1"/>
    <col min="8" max="8" width="4.140625" style="3" customWidth="1"/>
    <col min="9" max="9" width="49.140625" style="3" customWidth="1"/>
    <col min="10" max="10" width="28" style="3" customWidth="1"/>
    <col min="11" max="11" width="27.5703125" style="3" customWidth="1"/>
    <col min="12" max="12" width="14" style="1" bestFit="1" customWidth="1"/>
    <col min="13" max="13" width="74.85546875" style="1" customWidth="1"/>
    <col min="14" max="16384" width="11.42578125" style="1"/>
  </cols>
  <sheetData>
    <row r="2" spans="1:17" ht="13.5" thickBot="1" x14ac:dyDescent="0.25"/>
    <row r="3" spans="1:17" ht="65.25" customHeight="1" x14ac:dyDescent="0.2">
      <c r="A3" s="221"/>
      <c r="B3" s="222"/>
      <c r="C3" s="222"/>
      <c r="D3" s="224" t="s">
        <v>118</v>
      </c>
      <c r="E3" s="262" t="s">
        <v>150</v>
      </c>
      <c r="F3" s="262"/>
      <c r="G3" s="262"/>
      <c r="H3" s="262"/>
      <c r="I3" s="262"/>
      <c r="J3" s="224">
        <v>2017</v>
      </c>
      <c r="K3" s="223" t="s">
        <v>146</v>
      </c>
    </row>
    <row r="4" spans="1:17" ht="27" customHeight="1" thickBot="1" x14ac:dyDescent="0.25">
      <c r="A4" s="267" t="s">
        <v>106</v>
      </c>
      <c r="B4" s="268"/>
      <c r="C4" s="268"/>
      <c r="D4" s="268"/>
      <c r="E4" s="268"/>
      <c r="F4" s="268"/>
      <c r="G4" s="268"/>
      <c r="H4" s="268"/>
      <c r="I4" s="268"/>
      <c r="J4" s="268"/>
      <c r="K4" s="269"/>
    </row>
    <row r="5" spans="1:17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1"/>
    </row>
    <row r="6" spans="1:17" s="3" customFormat="1" x14ac:dyDescent="0.2">
      <c r="C6" s="4"/>
      <c r="D6" s="4"/>
      <c r="E6" s="4"/>
      <c r="F6" s="5"/>
      <c r="G6" s="5"/>
      <c r="H6" s="5"/>
      <c r="I6" s="5"/>
      <c r="J6" s="5"/>
    </row>
    <row r="7" spans="1:17" s="3" customFormat="1" ht="20.25" x14ac:dyDescent="0.2">
      <c r="A7" s="270" t="s">
        <v>103</v>
      </c>
      <c r="B7" s="270"/>
      <c r="C7" s="270"/>
      <c r="D7" s="270"/>
      <c r="E7" s="270"/>
      <c r="F7" s="270"/>
      <c r="G7" s="270"/>
      <c r="H7" s="270"/>
      <c r="I7" s="270"/>
      <c r="J7" s="270"/>
      <c r="K7" s="270"/>
    </row>
    <row r="8" spans="1:17" s="3" customFormat="1" x14ac:dyDescent="0.2">
      <c r="C8" s="4"/>
      <c r="D8" s="4"/>
      <c r="E8" s="4"/>
      <c r="F8" s="5"/>
      <c r="G8" s="5"/>
      <c r="H8" s="5"/>
      <c r="I8" s="5"/>
      <c r="J8" s="5"/>
    </row>
    <row r="9" spans="1:17" s="3" customFormat="1" ht="15.75" x14ac:dyDescent="0.2">
      <c r="A9" s="6"/>
      <c r="B9" s="135"/>
      <c r="C9" s="275" t="s">
        <v>0</v>
      </c>
      <c r="D9" s="275"/>
      <c r="E9" s="275"/>
      <c r="F9" s="275"/>
      <c r="G9" s="275"/>
      <c r="H9" s="275"/>
      <c r="I9" s="275"/>
      <c r="J9" s="275"/>
      <c r="K9" s="7" t="s">
        <v>1</v>
      </c>
    </row>
    <row r="10" spans="1:17" s="3" customFormat="1" ht="15.75" x14ac:dyDescent="0.2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1"/>
    </row>
    <row r="11" spans="1:17" s="3" customFormat="1" ht="119.25" customHeight="1" x14ac:dyDescent="0.2">
      <c r="A11" s="271"/>
      <c r="B11" s="134">
        <v>1</v>
      </c>
      <c r="C11" s="272" t="str">
        <f>IF('2. ETAPAS'!C8:D8="", "FALTA CARGAR EL TITULO DEL PROYECTO (En hoja 2. Etapas)",'2. ETAPAS'!C8:D8)</f>
        <v>FALTA CARGAR EL TITULO DEL PROYECTO (En hoja 2. Etapas)</v>
      </c>
      <c r="D11" s="273"/>
      <c r="E11" s="273"/>
      <c r="F11" s="273"/>
      <c r="G11" s="273"/>
      <c r="H11" s="273"/>
      <c r="I11" s="273"/>
      <c r="J11" s="274"/>
      <c r="K11" s="124"/>
      <c r="L11" s="258"/>
      <c r="M11" s="258"/>
      <c r="N11" s="258"/>
      <c r="O11" s="258"/>
      <c r="P11" s="258"/>
      <c r="Q11" s="258"/>
    </row>
    <row r="12" spans="1:17" s="3" customFormat="1" ht="33" customHeight="1" x14ac:dyDescent="0.2">
      <c r="A12" s="271"/>
      <c r="B12" s="133" t="s">
        <v>2</v>
      </c>
      <c r="C12" s="106" t="s">
        <v>79</v>
      </c>
      <c r="D12" s="103"/>
      <c r="E12" s="103"/>
      <c r="F12" s="103"/>
      <c r="G12" s="103"/>
      <c r="H12" s="103"/>
      <c r="I12" s="103"/>
      <c r="J12" s="104" t="s">
        <v>3</v>
      </c>
      <c r="K12" s="105" t="str">
        <f>IF('2. ETAPAS'!D42=0,"NO EXISTEN DATOS","OK")</f>
        <v>NO EXISTEN DATOS</v>
      </c>
      <c r="L12" s="13"/>
      <c r="M12" s="258"/>
      <c r="N12" s="258"/>
      <c r="O12" s="258"/>
      <c r="P12" s="258"/>
      <c r="Q12" s="258"/>
    </row>
    <row r="13" spans="1:17" s="3" customFormat="1" ht="18.75" customHeight="1" x14ac:dyDescent="0.2">
      <c r="A13" s="271"/>
      <c r="B13" s="133" t="s">
        <v>4</v>
      </c>
      <c r="C13" s="106" t="s">
        <v>5</v>
      </c>
      <c r="D13" s="103"/>
      <c r="E13" s="103"/>
      <c r="F13" s="103"/>
      <c r="G13" s="103"/>
      <c r="H13" s="103"/>
      <c r="I13" s="103"/>
      <c r="J13" s="104" t="s">
        <v>3</v>
      </c>
      <c r="K13" s="107" t="str">
        <f>IF(AND('3. BIENES DE CAPITAL'!E57=0,'3. BIENES DE CAPITAL'!A12=""),"NO EXISTEN DATOS","OK")</f>
        <v>NO EXISTEN DATOS</v>
      </c>
      <c r="L13" s="266"/>
      <c r="M13" s="266"/>
      <c r="N13" s="258"/>
      <c r="O13" s="258"/>
      <c r="P13" s="258"/>
      <c r="Q13" s="258"/>
    </row>
    <row r="14" spans="1:17" s="3" customFormat="1" ht="18.75" customHeight="1" x14ac:dyDescent="0.2">
      <c r="A14" s="271"/>
      <c r="B14" s="133" t="s">
        <v>6</v>
      </c>
      <c r="C14" s="106" t="s">
        <v>7</v>
      </c>
      <c r="D14" s="103"/>
      <c r="E14" s="103"/>
      <c r="F14" s="103"/>
      <c r="G14" s="103"/>
      <c r="H14" s="103"/>
      <c r="I14" s="103"/>
      <c r="J14" s="104" t="s">
        <v>8</v>
      </c>
      <c r="K14" s="107" t="str">
        <f>IF(AND('4. RECURSOS HUMANOS'!E38=0,'4. RECURSOS HUMANOS'!A10=""),"NO EXISTEN DATOS","OK")</f>
        <v>NO EXISTEN DATOS</v>
      </c>
      <c r="L14" s="259"/>
      <c r="M14" s="259"/>
      <c r="N14" s="258"/>
      <c r="O14" s="258"/>
      <c r="P14" s="258"/>
      <c r="Q14" s="258"/>
    </row>
    <row r="15" spans="1:17" s="3" customFormat="1" ht="18.75" customHeight="1" x14ac:dyDescent="0.2">
      <c r="A15" s="271"/>
      <c r="B15" s="133" t="s">
        <v>9</v>
      </c>
      <c r="C15" s="106" t="s">
        <v>107</v>
      </c>
      <c r="D15" s="103"/>
      <c r="E15" s="103"/>
      <c r="F15" s="103"/>
      <c r="G15" s="103"/>
      <c r="H15" s="103"/>
      <c r="I15" s="103"/>
      <c r="J15" s="104" t="s">
        <v>3</v>
      </c>
      <c r="K15" s="107" t="str">
        <f>IF('5. CONSULTORÍAS Y SERVICIOS'!F34=0,"NO EXISTEN DATOS","OK")</f>
        <v>NO EXISTEN DATOS</v>
      </c>
      <c r="L15" s="259"/>
      <c r="M15" s="259"/>
      <c r="N15" s="258"/>
      <c r="O15" s="258"/>
      <c r="P15" s="258"/>
      <c r="Q15" s="258"/>
    </row>
    <row r="16" spans="1:17" s="3" customFormat="1" ht="18.75" customHeight="1" x14ac:dyDescent="0.2">
      <c r="A16" s="271"/>
      <c r="B16" s="133" t="s">
        <v>10</v>
      </c>
      <c r="C16" s="106" t="s">
        <v>11</v>
      </c>
      <c r="D16" s="103"/>
      <c r="E16" s="103"/>
      <c r="F16" s="103"/>
      <c r="G16" s="103"/>
      <c r="H16" s="103"/>
      <c r="I16" s="103"/>
      <c r="J16" s="104" t="s">
        <v>3</v>
      </c>
      <c r="K16" s="107" t="str">
        <f>IF('6. MATERIALES E INSUMOS '!D50=0,"NO EXISTEN DATOS","OK")</f>
        <v>NO EXISTEN DATOS</v>
      </c>
      <c r="L16" s="259"/>
      <c r="M16" s="259"/>
      <c r="N16" s="258"/>
      <c r="O16" s="258"/>
      <c r="P16" s="258"/>
      <c r="Q16" s="258"/>
    </row>
    <row r="17" spans="1:22" s="3" customFormat="1" ht="18.75" customHeight="1" x14ac:dyDescent="0.2">
      <c r="A17" s="271"/>
      <c r="B17" s="133" t="s">
        <v>12</v>
      </c>
      <c r="C17" s="106" t="s">
        <v>13</v>
      </c>
      <c r="D17" s="103"/>
      <c r="E17" s="103"/>
      <c r="F17" s="103"/>
      <c r="G17" s="103"/>
      <c r="H17" s="103"/>
      <c r="I17" s="103"/>
      <c r="J17" s="104" t="s">
        <v>3</v>
      </c>
      <c r="K17" s="107" t="str">
        <f>IF(AND('7. OTROS COSTOS '!D34=0,'7. OTROS COSTOS '!A10=""),"NO EXISTEN DATOS","OK")</f>
        <v>NO EXISTEN DATOS</v>
      </c>
      <c r="L17" s="259"/>
      <c r="M17" s="259"/>
      <c r="N17" s="258"/>
      <c r="O17" s="258"/>
      <c r="P17" s="258"/>
      <c r="Q17" s="258"/>
    </row>
    <row r="18" spans="1:22" s="3" customFormat="1" ht="18.75" customHeight="1" x14ac:dyDescent="0.2">
      <c r="A18" s="271"/>
      <c r="B18" s="133" t="s">
        <v>14</v>
      </c>
      <c r="C18" s="106" t="s">
        <v>83</v>
      </c>
      <c r="D18" s="103"/>
      <c r="E18" s="103"/>
      <c r="F18" s="103"/>
      <c r="G18" s="103"/>
      <c r="H18" s="103"/>
      <c r="I18" s="103"/>
      <c r="J18" s="104" t="s">
        <v>3</v>
      </c>
      <c r="K18" s="107" t="str">
        <f>IF('8. COSTO TOTAL DEL PROYECTO'!G71="OK","OK","REVISAR")</f>
        <v>OK</v>
      </c>
      <c r="L18" s="13"/>
      <c r="M18" s="258"/>
      <c r="N18" s="258"/>
      <c r="O18" s="258"/>
      <c r="P18" s="258"/>
      <c r="Q18" s="258"/>
    </row>
    <row r="19" spans="1:22" s="3" customFormat="1" ht="18.75" customHeight="1" x14ac:dyDescent="0.2">
      <c r="A19" s="271"/>
      <c r="B19" s="133" t="s">
        <v>15</v>
      </c>
      <c r="C19" s="106" t="s">
        <v>144</v>
      </c>
      <c r="D19" s="106"/>
      <c r="E19" s="106"/>
      <c r="F19" s="106"/>
      <c r="G19" s="106"/>
      <c r="H19" s="106"/>
      <c r="I19" s="106"/>
      <c r="J19" s="8" t="s">
        <v>3</v>
      </c>
      <c r="K19" s="108" t="str">
        <f>IF('9. CRONOGRAMA DE DESEMBOLSOS '!B14&lt;=('8. COSTO TOTAL DEL PROYECTO'!G17)*0.4,"OK", "REVISAR")</f>
        <v>OK</v>
      </c>
      <c r="L19" s="13"/>
      <c r="M19" s="13"/>
      <c r="N19" s="258"/>
      <c r="O19" s="258"/>
      <c r="P19" s="258"/>
      <c r="Q19" s="258"/>
    </row>
    <row r="20" spans="1:22" s="3" customFormat="1" ht="18.75" customHeight="1" x14ac:dyDescent="0.2">
      <c r="A20" s="12"/>
      <c r="B20" s="133" t="s">
        <v>15</v>
      </c>
      <c r="C20" s="106" t="s">
        <v>147</v>
      </c>
      <c r="D20" s="106"/>
      <c r="E20" s="106"/>
      <c r="F20" s="106"/>
      <c r="G20" s="106"/>
      <c r="H20" s="106"/>
      <c r="I20" s="106"/>
      <c r="J20" s="8" t="s">
        <v>3</v>
      </c>
      <c r="K20" s="108" t="str">
        <f>IF('9. CRONOGRAMA DE DESEMBOLSOS '!B21&gt;='8. COSTO TOTAL DEL PROYECTO'!G17*0.05,"OK","REVISAR")</f>
        <v>OK</v>
      </c>
      <c r="L20" s="13"/>
      <c r="M20" s="13"/>
      <c r="N20" s="258"/>
      <c r="O20" s="258"/>
      <c r="P20" s="258"/>
      <c r="Q20" s="258"/>
    </row>
    <row r="21" spans="1:22" ht="15" x14ac:dyDescent="0.2">
      <c r="A21" s="14"/>
      <c r="B21" s="15"/>
      <c r="C21" s="16"/>
      <c r="D21" s="17"/>
      <c r="E21" s="17"/>
      <c r="F21" s="17"/>
      <c r="G21" s="17"/>
      <c r="H21" s="17"/>
      <c r="I21" s="17"/>
      <c r="J21" s="18"/>
      <c r="K21" s="19"/>
      <c r="L21" s="13"/>
      <c r="M21" s="13"/>
      <c r="N21" s="260"/>
      <c r="O21" s="260"/>
      <c r="P21" s="260"/>
      <c r="Q21" s="260"/>
    </row>
    <row r="22" spans="1:22" ht="5.25" customHeight="1" x14ac:dyDescent="0.2">
      <c r="A22" s="20"/>
      <c r="L22" s="260"/>
      <c r="M22" s="260"/>
      <c r="N22" s="260"/>
      <c r="O22" s="260"/>
      <c r="P22" s="260"/>
      <c r="Q22" s="260"/>
    </row>
    <row r="23" spans="1:22" ht="18" customHeight="1" thickBot="1" x14ac:dyDescent="0.25">
      <c r="A23" s="21"/>
      <c r="L23" s="260"/>
      <c r="M23" s="260"/>
      <c r="N23" s="260"/>
      <c r="O23" s="260"/>
      <c r="P23" s="260"/>
      <c r="Q23" s="260"/>
    </row>
    <row r="24" spans="1:22" ht="29.25" customHeight="1" thickBot="1" x14ac:dyDescent="0.25">
      <c r="A24" s="276" t="s">
        <v>86</v>
      </c>
      <c r="B24" s="277"/>
      <c r="C24" s="277"/>
      <c r="D24" s="277"/>
      <c r="E24" s="277"/>
      <c r="F24" s="277"/>
      <c r="G24" s="277"/>
      <c r="H24" s="277"/>
      <c r="I24" s="277"/>
      <c r="J24" s="277"/>
      <c r="K24" s="278"/>
      <c r="L24" s="260"/>
      <c r="M24" s="260"/>
      <c r="N24" s="260"/>
      <c r="O24" s="260"/>
      <c r="P24" s="260"/>
      <c r="Q24" s="260"/>
    </row>
    <row r="25" spans="1:22" ht="24.75" customHeight="1" thickBot="1" x14ac:dyDescent="0.25">
      <c r="A25" s="263"/>
      <c r="B25" s="264"/>
      <c r="C25" s="264"/>
      <c r="D25" s="264"/>
      <c r="E25" s="264"/>
      <c r="F25" s="264"/>
      <c r="G25" s="264"/>
      <c r="H25" s="264"/>
      <c r="I25" s="264"/>
      <c r="J25" s="264"/>
      <c r="K25" s="265"/>
      <c r="L25" s="260"/>
      <c r="M25" s="260"/>
      <c r="N25" s="260"/>
      <c r="O25" s="260"/>
      <c r="P25" s="260"/>
      <c r="Q25" s="260"/>
    </row>
    <row r="26" spans="1:22" x14ac:dyDescent="0.2">
      <c r="A26" s="22"/>
      <c r="L26" s="260"/>
      <c r="M26" s="260"/>
      <c r="N26" s="260"/>
      <c r="O26" s="260"/>
      <c r="P26" s="260"/>
      <c r="Q26" s="260"/>
    </row>
    <row r="27" spans="1:22" x14ac:dyDescent="0.2">
      <c r="A27" s="206"/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60"/>
      <c r="M27" s="260"/>
      <c r="N27" s="260"/>
      <c r="O27" s="260"/>
      <c r="P27" s="260"/>
      <c r="Q27" s="260"/>
    </row>
    <row r="28" spans="1:22" x14ac:dyDescent="0.2">
      <c r="A28" s="206"/>
      <c r="B28" s="206"/>
      <c r="C28" s="206"/>
      <c r="D28" s="206"/>
      <c r="E28" s="206"/>
      <c r="F28" s="206"/>
      <c r="G28" s="206"/>
      <c r="H28" s="206"/>
      <c r="I28" s="206"/>
      <c r="J28" s="206"/>
      <c r="K28" s="253"/>
      <c r="L28" s="210"/>
      <c r="M28" s="210"/>
      <c r="N28" s="210"/>
      <c r="O28" s="72"/>
      <c r="P28" s="72"/>
      <c r="Q28" s="72"/>
      <c r="R28" s="254"/>
      <c r="S28" s="254"/>
      <c r="T28" s="254"/>
      <c r="U28" s="255"/>
      <c r="V28" s="255"/>
    </row>
    <row r="29" spans="1:22" x14ac:dyDescent="0.2">
      <c r="A29" s="206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10"/>
      <c r="M29" s="210"/>
      <c r="N29" s="210"/>
      <c r="O29" s="72"/>
      <c r="P29" s="72"/>
      <c r="Q29" s="72"/>
      <c r="R29" s="210"/>
      <c r="S29" s="254"/>
      <c r="T29" s="254"/>
      <c r="U29" s="255"/>
      <c r="V29" s="255"/>
    </row>
    <row r="30" spans="1:22" ht="20.25" x14ac:dyDescent="0.2">
      <c r="A30" s="206"/>
      <c r="B30" s="206"/>
      <c r="C30" s="206"/>
      <c r="D30" s="206"/>
      <c r="E30" s="206"/>
      <c r="F30" s="206"/>
      <c r="G30" s="206"/>
      <c r="H30" s="206"/>
      <c r="I30" s="209"/>
      <c r="J30" s="209"/>
      <c r="K30" s="209"/>
      <c r="L30" s="208" t="s">
        <v>143</v>
      </c>
      <c r="M30" s="208" t="s">
        <v>149</v>
      </c>
      <c r="N30" s="208">
        <v>2017</v>
      </c>
      <c r="O30" s="261"/>
      <c r="P30" s="261"/>
      <c r="Q30" s="261"/>
      <c r="R30" s="208"/>
      <c r="S30" s="257"/>
      <c r="T30" s="257"/>
      <c r="U30" s="257"/>
      <c r="V30" s="257"/>
    </row>
    <row r="31" spans="1:22" ht="20.25" x14ac:dyDescent="0.2">
      <c r="A31" s="206"/>
      <c r="B31" s="206"/>
      <c r="C31" s="206"/>
      <c r="D31" s="206"/>
      <c r="E31" s="206"/>
      <c r="F31" s="206"/>
      <c r="G31" s="206"/>
      <c r="H31" s="206"/>
      <c r="I31" s="209"/>
      <c r="J31" s="209"/>
      <c r="K31" s="209"/>
      <c r="L31" s="208" t="s">
        <v>118</v>
      </c>
      <c r="M31" s="208" t="s">
        <v>150</v>
      </c>
      <c r="N31" s="208">
        <v>2018</v>
      </c>
      <c r="O31" s="261"/>
      <c r="P31" s="261"/>
      <c r="Q31" s="261"/>
      <c r="R31" s="208"/>
      <c r="S31" s="257"/>
      <c r="T31" s="257"/>
      <c r="U31" s="257"/>
      <c r="V31" s="257"/>
    </row>
    <row r="32" spans="1:22" ht="20.25" x14ac:dyDescent="0.2">
      <c r="A32" s="206"/>
      <c r="B32" s="206"/>
      <c r="C32" s="206"/>
      <c r="D32" s="206"/>
      <c r="E32" s="206"/>
      <c r="F32" s="206"/>
      <c r="G32" s="206"/>
      <c r="H32" s="206"/>
      <c r="I32" s="209"/>
      <c r="J32" s="209"/>
      <c r="K32" s="209"/>
      <c r="L32" s="208" t="s">
        <v>114</v>
      </c>
      <c r="M32" s="208" t="s">
        <v>116</v>
      </c>
      <c r="N32" s="208"/>
      <c r="O32" s="261"/>
      <c r="P32" s="261"/>
      <c r="Q32" s="261"/>
      <c r="R32" s="208"/>
      <c r="S32" s="257"/>
      <c r="T32" s="257"/>
      <c r="U32" s="257"/>
      <c r="V32" s="257"/>
    </row>
    <row r="33" spans="1:22" ht="20.25" x14ac:dyDescent="0.2">
      <c r="A33" s="206"/>
      <c r="B33" s="206"/>
      <c r="C33" s="206"/>
      <c r="D33" s="206"/>
      <c r="E33" s="206"/>
      <c r="F33" s="206"/>
      <c r="G33" s="206"/>
      <c r="H33" s="206"/>
      <c r="I33" s="209"/>
      <c r="J33" s="209"/>
      <c r="K33" s="209"/>
      <c r="L33" s="208" t="s">
        <v>115</v>
      </c>
      <c r="M33" s="208" t="s">
        <v>151</v>
      </c>
      <c r="N33" s="208"/>
      <c r="O33" s="261"/>
      <c r="P33" s="261"/>
      <c r="Q33" s="261"/>
      <c r="R33" s="208"/>
      <c r="S33" s="257"/>
      <c r="T33" s="257"/>
      <c r="U33" s="257"/>
      <c r="V33" s="257"/>
    </row>
    <row r="34" spans="1:22" ht="20.25" x14ac:dyDescent="0.2">
      <c r="A34" s="206"/>
      <c r="B34" s="206"/>
      <c r="C34" s="206"/>
      <c r="D34" s="206"/>
      <c r="E34" s="206"/>
      <c r="F34" s="206"/>
      <c r="G34" s="206"/>
      <c r="H34" s="206"/>
      <c r="I34" s="209"/>
      <c r="J34" s="209"/>
      <c r="K34" s="209"/>
      <c r="L34" s="208" t="s">
        <v>152</v>
      </c>
      <c r="M34" s="208" t="s">
        <v>153</v>
      </c>
      <c r="N34" s="208"/>
      <c r="O34" s="72"/>
      <c r="P34" s="72"/>
      <c r="Q34" s="72"/>
      <c r="R34" s="210"/>
      <c r="S34" s="254"/>
      <c r="T34" s="254"/>
      <c r="U34" s="255"/>
      <c r="V34" s="255"/>
    </row>
    <row r="35" spans="1:22" ht="20.25" x14ac:dyDescent="0.2">
      <c r="A35" s="206"/>
      <c r="B35" s="206"/>
      <c r="C35" s="206"/>
      <c r="D35" s="206"/>
      <c r="E35" s="206"/>
      <c r="F35" s="206"/>
      <c r="G35" s="206"/>
      <c r="H35" s="206"/>
      <c r="I35" s="209"/>
      <c r="J35" s="209"/>
      <c r="K35" s="209"/>
      <c r="L35" s="208"/>
      <c r="M35" s="207"/>
      <c r="N35" s="208"/>
      <c r="O35" s="72"/>
      <c r="P35" s="72"/>
      <c r="Q35" s="72"/>
      <c r="R35" s="210"/>
      <c r="S35" s="254"/>
      <c r="T35" s="254"/>
      <c r="U35" s="255"/>
      <c r="V35" s="255"/>
    </row>
    <row r="36" spans="1:22" ht="20.25" x14ac:dyDescent="0.2">
      <c r="A36" s="206"/>
      <c r="B36" s="206"/>
      <c r="C36" s="206"/>
      <c r="D36" s="206"/>
      <c r="E36" s="206"/>
      <c r="F36" s="206"/>
      <c r="G36" s="206"/>
      <c r="H36" s="206"/>
      <c r="I36" s="209"/>
      <c r="J36" s="209"/>
      <c r="K36" s="209"/>
      <c r="L36" s="208"/>
      <c r="M36" s="208"/>
      <c r="N36" s="208"/>
      <c r="O36" s="72"/>
      <c r="P36" s="72"/>
      <c r="Q36" s="72"/>
      <c r="R36" s="210"/>
      <c r="S36" s="254"/>
      <c r="T36" s="254"/>
      <c r="U36" s="255"/>
      <c r="V36" s="255"/>
    </row>
    <row r="37" spans="1:22" ht="20.25" x14ac:dyDescent="0.2">
      <c r="A37" s="206"/>
      <c r="B37" s="206"/>
      <c r="C37" s="206"/>
      <c r="D37" s="206"/>
      <c r="E37" s="206"/>
      <c r="F37" s="206"/>
      <c r="G37" s="206"/>
      <c r="H37" s="206"/>
      <c r="I37" s="209"/>
      <c r="J37" s="209"/>
      <c r="K37" s="209"/>
      <c r="L37" s="261"/>
      <c r="M37" s="261"/>
      <c r="N37" s="261"/>
      <c r="O37" s="72"/>
      <c r="P37" s="72"/>
      <c r="Q37" s="72"/>
      <c r="R37" s="210"/>
      <c r="S37" s="254"/>
      <c r="T37" s="254"/>
      <c r="U37" s="255"/>
      <c r="V37" s="255"/>
    </row>
    <row r="38" spans="1:22" ht="20.25" x14ac:dyDescent="0.2">
      <c r="A38" s="206"/>
      <c r="B38" s="206"/>
      <c r="C38" s="206"/>
      <c r="D38" s="206"/>
      <c r="E38" s="206"/>
      <c r="F38" s="206"/>
      <c r="G38" s="206"/>
      <c r="H38" s="206"/>
      <c r="I38" s="209"/>
      <c r="J38" s="209"/>
      <c r="K38" s="209"/>
      <c r="L38" s="261"/>
      <c r="M38" s="261"/>
      <c r="N38" s="261"/>
      <c r="O38" s="72"/>
      <c r="P38" s="72"/>
      <c r="Q38" s="72"/>
      <c r="R38" s="210"/>
      <c r="S38" s="254"/>
      <c r="T38" s="254"/>
      <c r="U38" s="255"/>
      <c r="V38" s="255"/>
    </row>
    <row r="39" spans="1:22" ht="20.25" x14ac:dyDescent="0.2">
      <c r="A39" s="206"/>
      <c r="B39" s="206"/>
      <c r="C39" s="206"/>
      <c r="D39" s="206"/>
      <c r="E39" s="206"/>
      <c r="F39" s="206"/>
      <c r="G39" s="206"/>
      <c r="H39" s="206"/>
      <c r="I39" s="209"/>
      <c r="J39" s="209"/>
      <c r="K39" s="209"/>
      <c r="L39" s="72"/>
      <c r="M39" s="261"/>
      <c r="N39" s="261"/>
      <c r="O39" s="72"/>
      <c r="P39" s="72"/>
      <c r="Q39" s="72"/>
      <c r="R39" s="210"/>
      <c r="S39" s="254"/>
      <c r="T39" s="254"/>
      <c r="U39" s="255"/>
      <c r="V39" s="255"/>
    </row>
    <row r="40" spans="1:22" ht="20.25" x14ac:dyDescent="0.2">
      <c r="A40" s="206"/>
      <c r="B40" s="206"/>
      <c r="C40" s="206"/>
      <c r="D40" s="206"/>
      <c r="E40" s="206"/>
      <c r="F40" s="206"/>
      <c r="G40" s="206"/>
      <c r="H40" s="206"/>
      <c r="I40" s="209"/>
      <c r="J40" s="209"/>
      <c r="K40" s="209"/>
      <c r="L40" s="72"/>
      <c r="M40" s="261"/>
      <c r="N40" s="261"/>
      <c r="O40" s="72"/>
      <c r="P40" s="72"/>
      <c r="Q40" s="72"/>
      <c r="R40" s="210"/>
      <c r="S40" s="254"/>
      <c r="T40" s="254"/>
      <c r="U40" s="255"/>
      <c r="V40" s="255"/>
    </row>
    <row r="41" spans="1:22" ht="20.25" x14ac:dyDescent="0.2">
      <c r="A41" s="206"/>
      <c r="B41" s="206"/>
      <c r="C41" s="206"/>
      <c r="D41" s="206"/>
      <c r="E41" s="206"/>
      <c r="F41" s="206"/>
      <c r="G41" s="206"/>
      <c r="H41" s="206"/>
      <c r="I41" s="209"/>
      <c r="J41" s="209"/>
      <c r="K41" s="209"/>
      <c r="L41" s="72"/>
      <c r="M41" s="261"/>
      <c r="N41" s="261"/>
      <c r="O41" s="72"/>
      <c r="P41" s="72"/>
      <c r="Q41" s="72"/>
      <c r="R41" s="210"/>
      <c r="S41" s="254"/>
      <c r="T41" s="254"/>
      <c r="U41" s="255"/>
      <c r="V41" s="255"/>
    </row>
    <row r="42" spans="1:22" ht="20.25" x14ac:dyDescent="0.2">
      <c r="A42" s="206"/>
      <c r="B42" s="206"/>
      <c r="C42" s="206"/>
      <c r="D42" s="206"/>
      <c r="E42" s="206"/>
      <c r="F42" s="206"/>
      <c r="G42" s="206"/>
      <c r="H42" s="206"/>
      <c r="I42" s="209"/>
      <c r="J42" s="209"/>
      <c r="K42" s="209"/>
      <c r="L42" s="72"/>
      <c r="M42" s="72"/>
      <c r="N42" s="261"/>
      <c r="O42" s="72"/>
      <c r="P42" s="72"/>
      <c r="Q42" s="72"/>
      <c r="R42" s="210"/>
      <c r="S42" s="254"/>
      <c r="T42" s="254"/>
      <c r="U42" s="255"/>
      <c r="V42" s="255"/>
    </row>
    <row r="43" spans="1:22" ht="20.25" x14ac:dyDescent="0.2">
      <c r="A43" s="206"/>
      <c r="B43" s="206"/>
      <c r="C43" s="206"/>
      <c r="D43" s="206"/>
      <c r="E43" s="206"/>
      <c r="F43" s="206"/>
      <c r="G43" s="206"/>
      <c r="H43" s="206"/>
      <c r="I43" s="209"/>
      <c r="J43" s="209"/>
      <c r="K43" s="209"/>
      <c r="L43" s="72"/>
      <c r="M43" s="72"/>
      <c r="N43" s="261"/>
      <c r="O43" s="72"/>
      <c r="P43" s="72"/>
      <c r="Q43" s="72"/>
      <c r="R43" s="210"/>
      <c r="S43" s="254"/>
      <c r="T43" s="254"/>
      <c r="U43" s="255"/>
      <c r="V43" s="255"/>
    </row>
    <row r="44" spans="1:22" ht="20.25" x14ac:dyDescent="0.2">
      <c r="A44" s="206"/>
      <c r="B44" s="206"/>
      <c r="C44" s="206"/>
      <c r="D44" s="206"/>
      <c r="E44" s="206"/>
      <c r="F44" s="206"/>
      <c r="G44" s="206"/>
      <c r="H44" s="206"/>
      <c r="I44" s="209"/>
      <c r="J44" s="209"/>
      <c r="K44" s="209"/>
      <c r="L44" s="72"/>
      <c r="M44" s="72"/>
      <c r="N44" s="261"/>
      <c r="O44" s="72"/>
      <c r="P44" s="72"/>
      <c r="Q44" s="72"/>
      <c r="R44" s="210"/>
      <c r="S44" s="254"/>
      <c r="T44" s="254"/>
      <c r="U44" s="255"/>
      <c r="V44" s="255"/>
    </row>
    <row r="45" spans="1:22" ht="20.25" x14ac:dyDescent="0.2">
      <c r="A45" s="206"/>
      <c r="B45" s="206"/>
      <c r="C45" s="206"/>
      <c r="D45" s="206"/>
      <c r="E45" s="206"/>
      <c r="F45" s="206"/>
      <c r="G45" s="206"/>
      <c r="H45" s="206"/>
      <c r="I45" s="209"/>
      <c r="J45" s="209"/>
      <c r="K45" s="209"/>
      <c r="L45" s="72"/>
      <c r="M45" s="72"/>
      <c r="N45" s="261"/>
      <c r="O45" s="72"/>
      <c r="P45" s="72"/>
      <c r="Q45" s="72"/>
      <c r="R45" s="210"/>
      <c r="S45" s="254"/>
      <c r="T45" s="254"/>
      <c r="U45" s="255"/>
      <c r="V45" s="255"/>
    </row>
    <row r="46" spans="1:22" x14ac:dyDescent="0.2">
      <c r="A46" s="206"/>
      <c r="B46" s="206"/>
      <c r="C46" s="206"/>
      <c r="D46" s="206"/>
      <c r="E46" s="206"/>
      <c r="F46" s="206"/>
      <c r="G46" s="206"/>
      <c r="H46" s="206"/>
      <c r="I46" s="209"/>
      <c r="J46" s="209"/>
      <c r="K46" s="209"/>
      <c r="L46" s="72"/>
      <c r="M46" s="72"/>
      <c r="N46" s="72"/>
      <c r="O46" s="72"/>
      <c r="P46" s="72"/>
      <c r="Q46" s="72"/>
      <c r="R46" s="210"/>
      <c r="S46" s="254"/>
      <c r="T46" s="254"/>
      <c r="U46" s="255"/>
      <c r="V46" s="255"/>
    </row>
    <row r="47" spans="1:22" x14ac:dyDescent="0.2">
      <c r="A47" s="206"/>
      <c r="B47" s="206"/>
      <c r="C47" s="206"/>
      <c r="D47" s="206"/>
      <c r="E47" s="206"/>
      <c r="F47" s="206"/>
      <c r="G47" s="206"/>
      <c r="H47" s="206"/>
      <c r="I47" s="209"/>
      <c r="J47" s="209"/>
      <c r="K47" s="209"/>
      <c r="L47" s="72"/>
      <c r="M47" s="72"/>
      <c r="N47" s="72"/>
      <c r="O47" s="72"/>
      <c r="P47" s="72"/>
      <c r="Q47" s="72"/>
      <c r="R47" s="210"/>
      <c r="S47" s="254"/>
      <c r="T47" s="254"/>
      <c r="U47" s="255"/>
      <c r="V47" s="255"/>
    </row>
    <row r="48" spans="1:22" x14ac:dyDescent="0.2">
      <c r="A48" s="206"/>
      <c r="B48" s="206"/>
      <c r="C48" s="206"/>
      <c r="D48" s="206"/>
      <c r="E48" s="206"/>
      <c r="F48" s="206"/>
      <c r="G48" s="206"/>
      <c r="H48" s="206"/>
      <c r="I48" s="209"/>
      <c r="J48" s="209"/>
      <c r="K48" s="209"/>
      <c r="L48" s="72"/>
      <c r="M48" s="72"/>
      <c r="N48" s="72"/>
      <c r="O48" s="72"/>
      <c r="P48" s="72"/>
      <c r="Q48" s="72"/>
      <c r="R48" s="210"/>
      <c r="S48" s="254"/>
      <c r="T48" s="254"/>
      <c r="U48" s="255"/>
      <c r="V48" s="255"/>
    </row>
    <row r="49" spans="9:22" x14ac:dyDescent="0.2">
      <c r="I49" s="13"/>
      <c r="J49" s="13"/>
      <c r="K49" s="256"/>
      <c r="L49" s="72"/>
      <c r="M49" s="72"/>
      <c r="N49" s="72"/>
      <c r="O49" s="72"/>
      <c r="P49" s="72"/>
      <c r="Q49" s="72"/>
      <c r="R49" s="254"/>
      <c r="S49" s="254"/>
      <c r="T49" s="254"/>
      <c r="U49" s="255"/>
      <c r="V49" s="255"/>
    </row>
    <row r="50" spans="9:22" x14ac:dyDescent="0.2">
      <c r="K50" s="253"/>
      <c r="L50" s="72"/>
      <c r="M50" s="72"/>
      <c r="N50" s="72"/>
      <c r="O50" s="72"/>
      <c r="P50" s="72"/>
      <c r="Q50" s="72"/>
      <c r="R50" s="254"/>
      <c r="S50" s="254"/>
      <c r="T50" s="254"/>
      <c r="U50" s="255"/>
      <c r="V50" s="255"/>
    </row>
    <row r="51" spans="9:22" x14ac:dyDescent="0.2">
      <c r="K51" s="253"/>
      <c r="L51" s="72"/>
      <c r="M51" s="72"/>
      <c r="N51" s="72"/>
      <c r="O51" s="72"/>
      <c r="P51" s="72"/>
      <c r="Q51" s="72"/>
      <c r="R51" s="254"/>
      <c r="S51" s="254"/>
      <c r="T51" s="254"/>
      <c r="U51" s="255"/>
      <c r="V51" s="255"/>
    </row>
    <row r="52" spans="9:22" x14ac:dyDescent="0.2">
      <c r="K52" s="253"/>
      <c r="L52" s="72"/>
      <c r="M52" s="72"/>
      <c r="N52" s="72"/>
      <c r="O52" s="72"/>
      <c r="P52" s="72"/>
      <c r="Q52" s="72"/>
      <c r="R52" s="254"/>
      <c r="S52" s="254"/>
      <c r="T52" s="254"/>
      <c r="U52" s="255"/>
      <c r="V52" s="255"/>
    </row>
    <row r="53" spans="9:22" x14ac:dyDescent="0.2">
      <c r="K53" s="253"/>
      <c r="L53" s="72"/>
      <c r="M53" s="72"/>
      <c r="N53" s="72"/>
      <c r="O53" s="72"/>
      <c r="P53" s="72"/>
      <c r="Q53" s="72"/>
      <c r="R53" s="254"/>
      <c r="S53" s="254"/>
      <c r="T53" s="254"/>
      <c r="U53" s="255"/>
      <c r="V53" s="255"/>
    </row>
    <row r="54" spans="9:22" x14ac:dyDescent="0.2">
      <c r="K54" s="253"/>
      <c r="L54" s="72"/>
      <c r="M54" s="72"/>
      <c r="N54" s="72"/>
      <c r="O54" s="72"/>
      <c r="P54" s="72"/>
      <c r="Q54" s="72"/>
      <c r="R54" s="254"/>
      <c r="S54" s="254"/>
      <c r="T54" s="254"/>
      <c r="U54" s="255"/>
      <c r="V54" s="255"/>
    </row>
    <row r="55" spans="9:22" x14ac:dyDescent="0.2">
      <c r="L55" s="72"/>
      <c r="M55" s="72"/>
      <c r="N55" s="72"/>
      <c r="O55" s="72"/>
      <c r="P55" s="72"/>
      <c r="Q55" s="72"/>
      <c r="R55" s="72"/>
      <c r="S55" s="72"/>
      <c r="T55" s="72"/>
    </row>
    <row r="56" spans="9:22" x14ac:dyDescent="0.2">
      <c r="L56" s="72"/>
      <c r="M56" s="72"/>
      <c r="N56" s="72"/>
      <c r="O56" s="72"/>
      <c r="P56" s="72"/>
      <c r="Q56" s="72"/>
      <c r="R56" s="72"/>
      <c r="S56" s="72"/>
      <c r="T56" s="72"/>
    </row>
    <row r="57" spans="9:22" x14ac:dyDescent="0.2">
      <c r="L57" s="72"/>
      <c r="M57" s="72"/>
      <c r="N57" s="72"/>
      <c r="O57" s="72"/>
      <c r="P57" s="72"/>
      <c r="Q57" s="72"/>
      <c r="R57" s="72"/>
      <c r="S57" s="72"/>
      <c r="T57" s="72"/>
    </row>
    <row r="58" spans="9:22" x14ac:dyDescent="0.2">
      <c r="L58" s="72"/>
      <c r="M58" s="72"/>
      <c r="N58" s="72"/>
      <c r="O58" s="72"/>
      <c r="P58" s="72"/>
      <c r="Q58" s="72"/>
      <c r="R58" s="72"/>
      <c r="S58" s="72"/>
      <c r="T58" s="72"/>
    </row>
    <row r="59" spans="9:22" x14ac:dyDescent="0.2">
      <c r="L59" s="72"/>
      <c r="M59" s="72"/>
      <c r="N59" s="72"/>
      <c r="O59" s="72"/>
      <c r="P59" s="72"/>
      <c r="Q59" s="72"/>
      <c r="R59" s="72"/>
      <c r="S59" s="72"/>
      <c r="T59" s="72"/>
    </row>
    <row r="60" spans="9:22" x14ac:dyDescent="0.2">
      <c r="L60" s="72"/>
      <c r="M60" s="72"/>
      <c r="N60" s="72"/>
      <c r="O60" s="72"/>
      <c r="P60" s="72"/>
      <c r="Q60" s="72"/>
      <c r="R60" s="72"/>
      <c r="S60" s="72"/>
      <c r="T60" s="72"/>
    </row>
    <row r="61" spans="9:22" x14ac:dyDescent="0.2">
      <c r="L61" s="72"/>
      <c r="M61" s="72"/>
      <c r="N61" s="72"/>
      <c r="O61" s="72"/>
      <c r="P61" s="72"/>
      <c r="Q61" s="72"/>
      <c r="R61" s="72"/>
      <c r="S61" s="72"/>
      <c r="T61" s="72"/>
    </row>
    <row r="62" spans="9:22" x14ac:dyDescent="0.2">
      <c r="L62" s="72"/>
      <c r="M62" s="72"/>
      <c r="N62" s="72"/>
      <c r="O62" s="72"/>
      <c r="P62" s="72"/>
      <c r="Q62" s="72"/>
      <c r="R62" s="72"/>
      <c r="S62" s="72"/>
      <c r="T62" s="72"/>
    </row>
    <row r="63" spans="9:22" x14ac:dyDescent="0.2">
      <c r="L63" s="72"/>
      <c r="M63" s="72"/>
      <c r="N63" s="72"/>
      <c r="O63" s="72"/>
      <c r="P63" s="72"/>
      <c r="Q63" s="72"/>
      <c r="R63" s="72"/>
      <c r="S63" s="72"/>
      <c r="T63" s="72"/>
    </row>
    <row r="64" spans="9:22" x14ac:dyDescent="0.2">
      <c r="L64" s="72"/>
      <c r="M64" s="72"/>
      <c r="N64" s="72"/>
      <c r="O64" s="72"/>
      <c r="P64" s="72"/>
      <c r="Q64" s="72"/>
      <c r="R64" s="72"/>
      <c r="S64" s="72"/>
      <c r="T64" s="72"/>
    </row>
    <row r="65" spans="12:20" x14ac:dyDescent="0.2">
      <c r="L65" s="72"/>
      <c r="M65" s="72"/>
      <c r="N65" s="72"/>
      <c r="O65" s="72"/>
      <c r="P65" s="72"/>
      <c r="Q65" s="72"/>
      <c r="R65" s="72"/>
      <c r="S65" s="72"/>
      <c r="T65" s="72"/>
    </row>
    <row r="66" spans="12:20" x14ac:dyDescent="0.2">
      <c r="L66" s="72"/>
      <c r="M66" s="72"/>
      <c r="N66" s="72"/>
      <c r="O66" s="72"/>
      <c r="P66" s="72"/>
      <c r="Q66" s="72"/>
      <c r="R66" s="72"/>
      <c r="S66" s="72"/>
      <c r="T66" s="72"/>
    </row>
    <row r="67" spans="12:20" x14ac:dyDescent="0.2">
      <c r="L67" s="72"/>
      <c r="M67" s="72"/>
      <c r="N67" s="72"/>
      <c r="O67" s="72"/>
      <c r="P67" s="72"/>
      <c r="Q67" s="72"/>
      <c r="R67" s="72"/>
      <c r="S67" s="72"/>
      <c r="T67" s="72"/>
    </row>
    <row r="68" spans="12:20" x14ac:dyDescent="0.2">
      <c r="L68" s="72"/>
      <c r="M68" s="72"/>
      <c r="N68" s="72"/>
      <c r="O68" s="72"/>
      <c r="P68" s="72"/>
      <c r="Q68" s="72"/>
      <c r="R68" s="72"/>
      <c r="S68" s="72"/>
      <c r="T68" s="72"/>
    </row>
    <row r="69" spans="12:20" x14ac:dyDescent="0.2">
      <c r="L69" s="72"/>
      <c r="M69" s="72"/>
      <c r="N69" s="72"/>
      <c r="O69" s="72"/>
      <c r="P69" s="72"/>
      <c r="Q69" s="72"/>
      <c r="R69" s="72"/>
      <c r="S69" s="72"/>
      <c r="T69" s="72"/>
    </row>
    <row r="70" spans="12:20" x14ac:dyDescent="0.2">
      <c r="L70" s="72"/>
      <c r="M70" s="72"/>
      <c r="N70" s="72"/>
      <c r="O70" s="72"/>
      <c r="P70" s="72"/>
      <c r="Q70" s="72"/>
      <c r="R70" s="72"/>
      <c r="S70" s="72"/>
      <c r="T70" s="72"/>
    </row>
    <row r="71" spans="12:20" x14ac:dyDescent="0.2">
      <c r="L71" s="72"/>
      <c r="M71" s="72"/>
      <c r="N71" s="72"/>
      <c r="O71" s="72"/>
      <c r="P71" s="72"/>
      <c r="Q71" s="72"/>
      <c r="R71" s="72"/>
      <c r="S71" s="72"/>
      <c r="T71" s="72"/>
    </row>
    <row r="72" spans="12:20" x14ac:dyDescent="0.2">
      <c r="L72" s="72"/>
      <c r="M72" s="72"/>
      <c r="N72" s="72"/>
      <c r="O72" s="72"/>
      <c r="P72" s="72"/>
      <c r="Q72" s="72"/>
      <c r="R72" s="72"/>
      <c r="S72" s="72"/>
      <c r="T72" s="72"/>
    </row>
    <row r="73" spans="12:20" x14ac:dyDescent="0.2">
      <c r="L73" s="72"/>
      <c r="M73" s="72"/>
      <c r="N73" s="72"/>
      <c r="O73" s="72"/>
      <c r="P73" s="72"/>
      <c r="Q73" s="72"/>
      <c r="R73" s="72"/>
      <c r="S73" s="72"/>
      <c r="T73" s="72"/>
    </row>
    <row r="74" spans="12:20" x14ac:dyDescent="0.2">
      <c r="L74" s="72"/>
      <c r="M74" s="72"/>
      <c r="N74" s="72"/>
      <c r="O74" s="72"/>
      <c r="P74" s="72"/>
      <c r="Q74" s="72"/>
      <c r="R74" s="72"/>
      <c r="S74" s="72"/>
      <c r="T74" s="72"/>
    </row>
    <row r="75" spans="12:20" x14ac:dyDescent="0.2">
      <c r="L75" s="72"/>
      <c r="M75" s="72"/>
      <c r="N75" s="72"/>
      <c r="O75" s="72"/>
      <c r="P75" s="72"/>
      <c r="Q75" s="72"/>
      <c r="R75" s="72"/>
      <c r="S75" s="72"/>
      <c r="T75" s="72"/>
    </row>
    <row r="76" spans="12:20" x14ac:dyDescent="0.2">
      <c r="L76" s="72"/>
      <c r="M76" s="72"/>
      <c r="N76" s="72"/>
      <c r="O76" s="72"/>
      <c r="P76" s="72"/>
      <c r="Q76" s="72"/>
      <c r="R76" s="72"/>
      <c r="S76" s="72"/>
      <c r="T76" s="72"/>
    </row>
    <row r="77" spans="12:20" x14ac:dyDescent="0.2">
      <c r="L77" s="72"/>
      <c r="M77" s="72"/>
      <c r="N77" s="72"/>
      <c r="O77" s="72"/>
      <c r="P77" s="72"/>
      <c r="Q77" s="72"/>
      <c r="R77" s="72"/>
      <c r="S77" s="72"/>
      <c r="T77" s="72"/>
    </row>
    <row r="78" spans="12:20" x14ac:dyDescent="0.2">
      <c r="L78" s="72"/>
      <c r="M78" s="72"/>
      <c r="N78" s="72"/>
      <c r="O78" s="72"/>
      <c r="P78" s="72"/>
      <c r="Q78" s="72"/>
      <c r="R78" s="72"/>
      <c r="S78" s="72"/>
      <c r="T78" s="72"/>
    </row>
    <row r="79" spans="12:20" x14ac:dyDescent="0.2">
      <c r="L79" s="72"/>
      <c r="M79" s="72"/>
      <c r="N79" s="72"/>
      <c r="O79" s="72"/>
      <c r="P79" s="72"/>
      <c r="Q79" s="72"/>
      <c r="R79" s="72"/>
      <c r="S79" s="72"/>
      <c r="T79" s="72"/>
    </row>
    <row r="80" spans="12:20" x14ac:dyDescent="0.2">
      <c r="L80" s="72"/>
      <c r="M80" s="72"/>
      <c r="N80" s="72"/>
      <c r="O80" s="72"/>
      <c r="P80" s="72"/>
      <c r="Q80" s="72"/>
      <c r="R80" s="72"/>
      <c r="S80" s="72"/>
      <c r="T80" s="72"/>
    </row>
    <row r="81" spans="12:20" x14ac:dyDescent="0.2">
      <c r="L81" s="72"/>
      <c r="M81" s="72"/>
      <c r="N81" s="72"/>
      <c r="O81" s="72"/>
      <c r="P81" s="72"/>
      <c r="Q81" s="72"/>
      <c r="R81" s="72"/>
      <c r="S81" s="72"/>
      <c r="T81" s="72"/>
    </row>
    <row r="82" spans="12:20" x14ac:dyDescent="0.2">
      <c r="L82" s="72"/>
      <c r="M82" s="72"/>
      <c r="N82" s="72"/>
      <c r="O82" s="72"/>
      <c r="P82" s="72"/>
      <c r="Q82" s="72"/>
      <c r="R82" s="72"/>
      <c r="S82" s="72"/>
      <c r="T82" s="72"/>
    </row>
    <row r="83" spans="12:20" x14ac:dyDescent="0.2">
      <c r="L83" s="72"/>
      <c r="M83" s="72"/>
    </row>
  </sheetData>
  <sheetProtection password="8B62" sheet="1" objects="1" scenarios="1"/>
  <mergeCells count="9">
    <mergeCell ref="E3:I3"/>
    <mergeCell ref="A25:K25"/>
    <mergeCell ref="L13:M13"/>
    <mergeCell ref="A4:K4"/>
    <mergeCell ref="A7:K7"/>
    <mergeCell ref="A11:A19"/>
    <mergeCell ref="C11:J11"/>
    <mergeCell ref="C9:J9"/>
    <mergeCell ref="A24:K24"/>
  </mergeCells>
  <phoneticPr fontId="0" type="noConversion"/>
  <dataValidations count="4">
    <dataValidation allowBlank="1" showInputMessage="1" showErrorMessage="1" sqref="A3:C3"/>
    <dataValidation type="list" allowBlank="1" showInputMessage="1" showErrorMessage="1" sqref="J3">
      <formula1>$N$30:$N$45</formula1>
    </dataValidation>
    <dataValidation type="list" allowBlank="1" showInputMessage="1" showErrorMessage="1" sqref="D3">
      <formula1>$L$30:$L$40</formula1>
    </dataValidation>
    <dataValidation type="list" allowBlank="1" showInputMessage="1" showErrorMessage="1" sqref="E3:I3">
      <formula1>$M$30:$M$43</formula1>
    </dataValidation>
  </dataValidations>
  <printOptions horizontalCentered="1" verticalCentered="1"/>
  <pageMargins left="0.35433070866141736" right="0.19685039370078741" top="0.70866141732283472" bottom="0.59055118110236227" header="0" footer="0"/>
  <pageSetup paperSize="9" scale="70" orientation="landscape" horizontalDpi="300" verticalDpi="300" r:id="rId1"/>
  <headerFooter scaleWithDoc="0" alignWithMargins="0">
    <oddHeader>&amp;C&amp;14
&amp;G</oddHeader>
    <oddFooter>&amp;CBases y Condiciones del Llamado a la Presentación de Proyectos - COFECYT – Versión 02 (2017) &amp;R&amp;A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I44"/>
  <sheetViews>
    <sheetView showGridLines="0" zoomScale="75" zoomScaleNormal="75" workbookViewId="0">
      <selection activeCell="B39" sqref="B39"/>
    </sheetView>
  </sheetViews>
  <sheetFormatPr baseColWidth="10" defaultRowHeight="12.75" x14ac:dyDescent="0.2"/>
  <cols>
    <col min="1" max="1" width="39.5703125" style="1" customWidth="1"/>
    <col min="2" max="2" width="24" style="1" customWidth="1"/>
    <col min="3" max="3" width="24.7109375" style="1" customWidth="1"/>
    <col min="4" max="4" width="23.140625" style="1" customWidth="1"/>
    <col min="5" max="5" width="24.85546875" style="1" customWidth="1"/>
    <col min="6" max="6" width="1.28515625" style="1" customWidth="1"/>
    <col min="7" max="16384" width="11.42578125" style="1"/>
  </cols>
  <sheetData>
    <row r="1" spans="1:9" ht="37.5" customHeight="1" x14ac:dyDescent="0.2">
      <c r="A1" s="322" t="str">
        <f>T('2. ETAPAS'!C8:G8)</f>
        <v/>
      </c>
      <c r="B1" s="322"/>
      <c r="C1" s="322"/>
      <c r="D1" s="322"/>
      <c r="E1" s="316" t="str">
        <f>CONCATENATE('1. Indice'!$D$3,"  ",'1. Indice'!$J$3)</f>
        <v>ESPRO  2017</v>
      </c>
      <c r="F1" s="316"/>
      <c r="G1" s="197"/>
      <c r="H1" s="197"/>
      <c r="I1" s="197"/>
    </row>
    <row r="2" spans="1:9" ht="15.75" x14ac:dyDescent="0.25">
      <c r="D2" s="48"/>
    </row>
    <row r="3" spans="1:9" ht="15.75" x14ac:dyDescent="0.25">
      <c r="A3" s="321" t="s">
        <v>55</v>
      </c>
      <c r="B3" s="321"/>
      <c r="C3" s="321"/>
      <c r="D3" s="48"/>
    </row>
    <row r="4" spans="1:9" ht="15.75" x14ac:dyDescent="0.25">
      <c r="A4" s="196"/>
      <c r="B4" s="196"/>
      <c r="C4" s="196"/>
      <c r="D4" s="48"/>
    </row>
    <row r="5" spans="1:9" ht="15" x14ac:dyDescent="0.2">
      <c r="A5" s="42"/>
      <c r="B5" s="42"/>
      <c r="C5" s="42"/>
      <c r="D5" s="42"/>
    </row>
    <row r="6" spans="1:9" ht="15.75" customHeight="1" x14ac:dyDescent="0.25">
      <c r="A6" s="323" t="s">
        <v>56</v>
      </c>
      <c r="B6" s="325" t="s">
        <v>57</v>
      </c>
      <c r="C6" s="326"/>
      <c r="D6" s="42"/>
    </row>
    <row r="7" spans="1:9" ht="31.5" x14ac:dyDescent="0.25">
      <c r="A7" s="324"/>
      <c r="B7" s="55" t="s">
        <v>140</v>
      </c>
      <c r="C7" s="219" t="s">
        <v>25</v>
      </c>
      <c r="D7" s="42"/>
    </row>
    <row r="8" spans="1:9" ht="15" x14ac:dyDescent="0.2">
      <c r="A8" s="45"/>
      <c r="B8" s="56"/>
      <c r="C8" s="56"/>
      <c r="D8" s="42"/>
    </row>
    <row r="9" spans="1:9" ht="15" x14ac:dyDescent="0.2">
      <c r="A9" s="45" t="s">
        <v>58</v>
      </c>
      <c r="B9" s="231">
        <f>+'8. COSTO TOTAL DEL PROYECTO'!B17</f>
        <v>0</v>
      </c>
      <c r="C9" s="231">
        <f>+'8. COSTO TOTAL DEL PROYECTO'!B17+'8. COSTO TOTAL DEL PROYECTO'!B32</f>
        <v>0</v>
      </c>
      <c r="D9" s="42"/>
    </row>
    <row r="10" spans="1:9" ht="15" x14ac:dyDescent="0.2">
      <c r="A10" s="45" t="s">
        <v>59</v>
      </c>
      <c r="B10" s="248">
        <f>+'8. COSTO TOTAL DEL PROYECTO'!C17</f>
        <v>0</v>
      </c>
      <c r="C10" s="231">
        <f>+'8. COSTO TOTAL DEL PROYECTO'!C17+'8. COSTO TOTAL DEL PROYECTO'!C32</f>
        <v>0</v>
      </c>
      <c r="D10" s="42"/>
    </row>
    <row r="11" spans="1:9" ht="15" x14ac:dyDescent="0.2">
      <c r="A11" s="45" t="s">
        <v>82</v>
      </c>
      <c r="B11" s="231">
        <f>+'8. COSTO TOTAL DEL PROYECTO'!D17</f>
        <v>0</v>
      </c>
      <c r="C11" s="231">
        <f>+'8. COSTO TOTAL DEL PROYECTO'!D17+'8. COSTO TOTAL DEL PROYECTO'!D32</f>
        <v>0</v>
      </c>
      <c r="D11" s="42"/>
    </row>
    <row r="12" spans="1:9" ht="15" x14ac:dyDescent="0.2">
      <c r="A12" s="45" t="s">
        <v>60</v>
      </c>
      <c r="B12" s="231">
        <f>+'8. COSTO TOTAL DEL PROYECTO'!E17</f>
        <v>0</v>
      </c>
      <c r="C12" s="231">
        <f>+'8. COSTO TOTAL DEL PROYECTO'!E17+'8. COSTO TOTAL DEL PROYECTO'!E32</f>
        <v>0</v>
      </c>
      <c r="D12" s="42"/>
    </row>
    <row r="13" spans="1:9" ht="15" x14ac:dyDescent="0.2">
      <c r="A13" s="45" t="s">
        <v>61</v>
      </c>
      <c r="B13" s="231">
        <f>+'8. COSTO TOTAL DEL PROYECTO'!F17</f>
        <v>0</v>
      </c>
      <c r="C13" s="231">
        <f>+'8. COSTO TOTAL DEL PROYECTO'!F17+'8. COSTO TOTAL DEL PROYECTO'!F32</f>
        <v>0</v>
      </c>
      <c r="D13" s="42"/>
    </row>
    <row r="14" spans="1:9" ht="15" x14ac:dyDescent="0.2">
      <c r="A14" s="45"/>
      <c r="B14" s="231"/>
      <c r="C14" s="231"/>
      <c r="D14" s="42"/>
    </row>
    <row r="15" spans="1:9" ht="16.5" thickBot="1" x14ac:dyDescent="0.3">
      <c r="A15" s="57" t="s">
        <v>22</v>
      </c>
      <c r="B15" s="249">
        <f>SUM(B9:B14)</f>
        <v>0</v>
      </c>
      <c r="C15" s="249">
        <f>SUM(C9:C14)</f>
        <v>0</v>
      </c>
      <c r="D15" s="42"/>
    </row>
    <row r="16" spans="1:9" ht="15.75" thickTop="1" x14ac:dyDescent="0.2">
      <c r="A16" s="42"/>
      <c r="B16" s="42"/>
      <c r="C16" s="42"/>
      <c r="D16" s="42"/>
    </row>
    <row r="17" spans="1:5" ht="15" x14ac:dyDescent="0.2">
      <c r="A17" s="42"/>
      <c r="B17" s="42"/>
      <c r="C17" s="42"/>
      <c r="D17" s="42"/>
    </row>
    <row r="18" spans="1:5" ht="54" customHeight="1" x14ac:dyDescent="0.2">
      <c r="A18" s="44" t="s">
        <v>62</v>
      </c>
      <c r="B18" s="319" t="s">
        <v>76</v>
      </c>
      <c r="C18" s="320"/>
      <c r="D18" s="141" t="s">
        <v>141</v>
      </c>
      <c r="E18" s="141" t="s">
        <v>119</v>
      </c>
    </row>
    <row r="19" spans="1:5" ht="15.75" x14ac:dyDescent="0.25">
      <c r="A19" s="54" t="s">
        <v>63</v>
      </c>
      <c r="B19" s="55" t="s">
        <v>64</v>
      </c>
      <c r="C19" s="54" t="s">
        <v>65</v>
      </c>
      <c r="D19" s="58"/>
      <c r="E19" s="58"/>
    </row>
    <row r="20" spans="1:5" ht="15" x14ac:dyDescent="0.2">
      <c r="A20" s="45"/>
      <c r="B20" s="96"/>
      <c r="C20" s="96"/>
      <c r="D20" s="56"/>
      <c r="E20" s="56"/>
    </row>
    <row r="21" spans="1:5" ht="15" x14ac:dyDescent="0.2">
      <c r="A21" s="45" t="str">
        <f>IF(AND('2. ETAPAS'!B28&gt;0,'2. ETAPAS'!C28&gt;0,'2. ETAPAS'!D28&gt;0),CONCATENATE("ETAPA "," ",'2. ETAPAS'!B28),"")</f>
        <v/>
      </c>
      <c r="B21" s="96">
        <f>+'2. ETAPAS'!C28</f>
        <v>1</v>
      </c>
      <c r="C21" s="96">
        <f>+'2. ETAPAS'!D28</f>
        <v>0</v>
      </c>
      <c r="D21" s="231">
        <f>+'8. COSTO TOTAL DEL PROYECTO'!G11</f>
        <v>0</v>
      </c>
      <c r="E21" s="231">
        <f>+'8. COSTO TOTAL DEL PROYECTO'!G26</f>
        <v>0</v>
      </c>
    </row>
    <row r="22" spans="1:5" ht="15" x14ac:dyDescent="0.2">
      <c r="A22" s="45" t="str">
        <f>IF(AND('2. ETAPAS'!B29&gt;0,'2. ETAPAS'!C29&gt;0,'2. ETAPAS'!D29&gt;0),CONCATENATE("ETAPA "," ",'2. ETAPAS'!B29),"")</f>
        <v/>
      </c>
      <c r="B22" s="96">
        <f>+'2. ETAPAS'!C29</f>
        <v>0</v>
      </c>
      <c r="C22" s="96">
        <f>+'2. ETAPAS'!D29</f>
        <v>0</v>
      </c>
      <c r="D22" s="231">
        <f>+'8. COSTO TOTAL DEL PROYECTO'!G12</f>
        <v>0</v>
      </c>
      <c r="E22" s="231">
        <f>+'8. COSTO TOTAL DEL PROYECTO'!G27</f>
        <v>0</v>
      </c>
    </row>
    <row r="23" spans="1:5" ht="15" x14ac:dyDescent="0.2">
      <c r="A23" s="45" t="str">
        <f>IF(AND('2. ETAPAS'!B30&gt;0,'2. ETAPAS'!C30&gt;0,'2. ETAPAS'!D30&gt;0),CONCATENATE("ETAPA "," ",'2. ETAPAS'!B30),"")</f>
        <v/>
      </c>
      <c r="B23" s="96">
        <f>+'2. ETAPAS'!C30</f>
        <v>0</v>
      </c>
      <c r="C23" s="96">
        <f>+'2. ETAPAS'!D30</f>
        <v>0</v>
      </c>
      <c r="D23" s="231">
        <f>+'8. COSTO TOTAL DEL PROYECTO'!G13</f>
        <v>0</v>
      </c>
      <c r="E23" s="231">
        <f>+'8. COSTO TOTAL DEL PROYECTO'!G28</f>
        <v>0</v>
      </c>
    </row>
    <row r="24" spans="1:5" ht="15" x14ac:dyDescent="0.2">
      <c r="A24" s="45" t="str">
        <f>IF(AND('2. ETAPAS'!B31&gt;0,'2. ETAPAS'!C31&gt;0,'2. ETAPAS'!D31&gt;0),CONCATENATE("ETAPA "," ",'2. ETAPAS'!B31),"")</f>
        <v/>
      </c>
      <c r="B24" s="96">
        <f>+'2. ETAPAS'!C31</f>
        <v>0</v>
      </c>
      <c r="C24" s="96">
        <f>+'2. ETAPAS'!D31</f>
        <v>0</v>
      </c>
      <c r="D24" s="231">
        <f>+'8. COSTO TOTAL DEL PROYECTO'!G14</f>
        <v>0</v>
      </c>
      <c r="E24" s="231">
        <f>+'8. COSTO TOTAL DEL PROYECTO'!G29</f>
        <v>0</v>
      </c>
    </row>
    <row r="25" spans="1:5" ht="15" x14ac:dyDescent="0.2">
      <c r="A25" s="45" t="str">
        <f>IF(AND('2. ETAPAS'!B32&gt;0,'2. ETAPAS'!C32&gt;0,'2. ETAPAS'!D32&gt;0),CONCATENATE("ETAPA "," ",'2. ETAPAS'!B32),"")</f>
        <v/>
      </c>
      <c r="B25" s="96">
        <f>+'2. ETAPAS'!C32</f>
        <v>0</v>
      </c>
      <c r="C25" s="96">
        <f>+'2. ETAPAS'!D32</f>
        <v>0</v>
      </c>
      <c r="D25" s="231">
        <f>+'8. COSTO TOTAL DEL PROYECTO'!G15</f>
        <v>0</v>
      </c>
      <c r="E25" s="231">
        <f>+'8. COSTO TOTAL DEL PROYECTO'!G30</f>
        <v>0</v>
      </c>
    </row>
    <row r="26" spans="1:5" ht="15" x14ac:dyDescent="0.2">
      <c r="A26" s="45" t="str">
        <f>IF(AND('2. ETAPAS'!B33&gt;0,'2. ETAPAS'!C33&gt;0,'2. ETAPAS'!D33&gt;0),CONCATENATE("ETAPA "," ",'2. ETAPAS'!B33),"")</f>
        <v/>
      </c>
      <c r="B26" s="96">
        <f>+'2. ETAPAS'!C33</f>
        <v>0</v>
      </c>
      <c r="C26" s="96">
        <f>+'2. ETAPAS'!D33</f>
        <v>0</v>
      </c>
      <c r="D26" s="231">
        <f>+'8. COSTO TOTAL DEL PROYECTO'!G16</f>
        <v>0</v>
      </c>
      <c r="E26" s="231">
        <f>+'8. COSTO TOTAL DEL PROYECTO'!G31</f>
        <v>0</v>
      </c>
    </row>
    <row r="27" spans="1:5" ht="15" x14ac:dyDescent="0.2">
      <c r="A27" s="45"/>
      <c r="B27" s="96"/>
      <c r="C27" s="96"/>
      <c r="D27" s="231"/>
      <c r="E27" s="231"/>
    </row>
    <row r="28" spans="1:5" ht="16.5" thickBot="1" x14ac:dyDescent="0.3">
      <c r="A28" s="42"/>
      <c r="B28" s="42"/>
      <c r="C28" s="57" t="s">
        <v>22</v>
      </c>
      <c r="D28" s="250">
        <f>SUM(D19:D27)</f>
        <v>0</v>
      </c>
      <c r="E28" s="250">
        <f>SUM(E19:E27)</f>
        <v>0</v>
      </c>
    </row>
    <row r="29" spans="1:5" ht="15.75" thickTop="1" x14ac:dyDescent="0.2">
      <c r="A29" s="42"/>
      <c r="B29" s="42"/>
      <c r="C29" s="42"/>
      <c r="D29" s="42"/>
    </row>
    <row r="30" spans="1:5" ht="15" x14ac:dyDescent="0.2">
      <c r="A30" s="42"/>
      <c r="B30" s="42"/>
      <c r="C30" s="42"/>
      <c r="D30" s="42"/>
    </row>
    <row r="31" spans="1:5" ht="31.5" x14ac:dyDescent="0.25">
      <c r="A31" s="44" t="s">
        <v>66</v>
      </c>
      <c r="B31" s="55" t="s">
        <v>140</v>
      </c>
      <c r="C31" s="42"/>
      <c r="D31" s="42"/>
    </row>
    <row r="32" spans="1:5" ht="15" x14ac:dyDescent="0.2">
      <c r="A32" s="45"/>
      <c r="B32" s="56"/>
      <c r="C32" s="42"/>
      <c r="D32" s="42"/>
    </row>
    <row r="33" spans="1:6" ht="15.75" x14ac:dyDescent="0.25">
      <c r="A33" s="45" t="s">
        <v>50</v>
      </c>
      <c r="B33" s="229">
        <f>+'9. CRONOGRAMA DE DESEMBOLSOS '!B14</f>
        <v>0</v>
      </c>
      <c r="C33" s="47"/>
      <c r="D33" s="42"/>
    </row>
    <row r="34" spans="1:6" ht="15.75" x14ac:dyDescent="0.25">
      <c r="A34" s="45" t="str">
        <f>+'9. CRONOGRAMA DE DESEMBOLSOS '!A15</f>
        <v/>
      </c>
      <c r="B34" s="229">
        <f>+'9. CRONOGRAMA DE DESEMBOLSOS '!B15</f>
        <v>0</v>
      </c>
      <c r="C34" s="47"/>
      <c r="D34" s="42"/>
      <c r="F34" s="205"/>
    </row>
    <row r="35" spans="1:6" ht="15" x14ac:dyDescent="0.2">
      <c r="A35" s="45" t="str">
        <f>+'9. CRONOGRAMA DE DESEMBOLSOS '!A16</f>
        <v/>
      </c>
      <c r="B35" s="229">
        <f>+'9. CRONOGRAMA DE DESEMBOLSOS '!B16</f>
        <v>0</v>
      </c>
      <c r="C35" s="42"/>
      <c r="D35" s="42"/>
    </row>
    <row r="36" spans="1:6" ht="15" x14ac:dyDescent="0.2">
      <c r="A36" s="45" t="str">
        <f>+'9. CRONOGRAMA DE DESEMBOLSOS '!A17</f>
        <v/>
      </c>
      <c r="B36" s="229">
        <f>+'9. CRONOGRAMA DE DESEMBOLSOS '!B17</f>
        <v>0</v>
      </c>
      <c r="C36" s="42"/>
      <c r="D36" s="42"/>
    </row>
    <row r="37" spans="1:6" ht="15" x14ac:dyDescent="0.2">
      <c r="A37" s="45" t="str">
        <f>+'9. CRONOGRAMA DE DESEMBOLSOS '!A18</f>
        <v/>
      </c>
      <c r="B37" s="229">
        <f>+'9. CRONOGRAMA DE DESEMBOLSOS '!B18</f>
        <v>0</v>
      </c>
      <c r="C37" s="42"/>
      <c r="D37" s="42"/>
    </row>
    <row r="38" spans="1:6" ht="15" x14ac:dyDescent="0.2">
      <c r="A38" s="45" t="str">
        <f>+'9. CRONOGRAMA DE DESEMBOLSOS '!A19</f>
        <v/>
      </c>
      <c r="B38" s="229">
        <f>+'9. CRONOGRAMA DE DESEMBOLSOS '!B19</f>
        <v>0</v>
      </c>
      <c r="C38" s="42"/>
      <c r="D38" s="42"/>
    </row>
    <row r="39" spans="1:6" ht="15.75" x14ac:dyDescent="0.25">
      <c r="A39" s="45" t="str">
        <f>+'9. CRONOGRAMA DE DESEMBOLSOS '!A21</f>
        <v>FIN DE PROYECTO</v>
      </c>
      <c r="B39" s="229">
        <f>+'9. CRONOGRAMA DE DESEMBOLSOS '!B21</f>
        <v>0</v>
      </c>
      <c r="C39" s="47"/>
      <c r="D39" s="42"/>
    </row>
    <row r="40" spans="1:6" ht="15" x14ac:dyDescent="0.2">
      <c r="A40" s="45"/>
      <c r="B40" s="231"/>
      <c r="C40" s="42"/>
      <c r="D40" s="42"/>
    </row>
    <row r="41" spans="1:6" ht="16.5" thickBot="1" x14ac:dyDescent="0.3">
      <c r="A41" s="57" t="s">
        <v>22</v>
      </c>
      <c r="B41" s="249">
        <f>SUM(B32:B40)</f>
        <v>0</v>
      </c>
      <c r="C41" s="47"/>
      <c r="D41" s="42"/>
    </row>
    <row r="42" spans="1:6" ht="13.5" thickTop="1" x14ac:dyDescent="0.2"/>
    <row r="44" spans="1:6" x14ac:dyDescent="0.2">
      <c r="A44" s="207" t="e">
        <f>+'1. Indice'!C11:J11</f>
        <v>#VALUE!</v>
      </c>
    </row>
  </sheetData>
  <sheetProtection password="8B62" sheet="1" objects="1" scenarios="1"/>
  <mergeCells count="6">
    <mergeCell ref="B18:C18"/>
    <mergeCell ref="A3:C3"/>
    <mergeCell ref="A1:D1"/>
    <mergeCell ref="E1:F1"/>
    <mergeCell ref="A6:A7"/>
    <mergeCell ref="B6:C6"/>
  </mergeCells>
  <phoneticPr fontId="0" type="noConversion"/>
  <printOptions horizontalCentered="1"/>
  <pageMargins left="0.19685039370078741" right="0.19685039370078741" top="0.70866141732283472" bottom="0.59055118110236227" header="0" footer="0"/>
  <pageSetup paperSize="9" scale="71" orientation="landscape" horizontalDpi="300" verticalDpi="300" r:id="rId1"/>
  <headerFooter scaleWithDoc="0" alignWithMargins="0">
    <oddHeader xml:space="preserve">&amp;C&amp;12&amp;G
</oddHeader>
    <oddFooter>&amp;L
&amp;CBases y Condiciones del Llamado a la Presentación de Proyectos - COFECYT – Versión 02 (2017) &amp;R&amp;A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showGridLines="0" zoomScale="50" zoomScaleNormal="50" workbookViewId="0">
      <selection activeCell="C29" sqref="C29"/>
    </sheetView>
  </sheetViews>
  <sheetFormatPr baseColWidth="10" defaultRowHeight="12.75" x14ac:dyDescent="0.2"/>
  <cols>
    <col min="1" max="1" width="0.42578125" style="1" customWidth="1"/>
    <col min="2" max="2" width="28.5703125" style="34" customWidth="1"/>
    <col min="3" max="4" width="46.42578125" style="23" customWidth="1"/>
    <col min="5" max="5" width="28.42578125" style="23" customWidth="1"/>
    <col min="6" max="6" width="17" style="23" customWidth="1"/>
    <col min="7" max="7" width="16" style="23" customWidth="1"/>
    <col min="8" max="8" width="23.42578125" style="23" customWidth="1"/>
    <col min="9" max="24" width="11.42578125" style="38"/>
    <col min="25" max="16384" width="11.42578125" style="1"/>
  </cols>
  <sheetData>
    <row r="1" spans="2:8" x14ac:dyDescent="0.2">
      <c r="B1" s="1"/>
      <c r="C1" s="1"/>
      <c r="D1" s="1"/>
    </row>
    <row r="2" spans="2:8" x14ac:dyDescent="0.2">
      <c r="B2" s="1"/>
      <c r="C2" s="1"/>
      <c r="D2" s="1"/>
    </row>
    <row r="3" spans="2:8" x14ac:dyDescent="0.2">
      <c r="B3" s="1"/>
      <c r="C3" s="1"/>
      <c r="D3" s="1"/>
    </row>
    <row r="4" spans="2:8" ht="13.5" thickBot="1" x14ac:dyDescent="0.25">
      <c r="B4" s="1"/>
      <c r="C4" s="1"/>
      <c r="D4" s="1"/>
    </row>
    <row r="5" spans="2:8" ht="33" customHeight="1" thickBot="1" x14ac:dyDescent="0.25">
      <c r="B5" s="279" t="s">
        <v>125</v>
      </c>
      <c r="C5" s="280"/>
      <c r="D5" s="280"/>
      <c r="E5" s="280"/>
      <c r="F5" s="280"/>
      <c r="G5" s="281"/>
      <c r="H5" s="201" t="str">
        <f>CONCATENATE('1. Indice'!$D$3," ",'1. Indice'!$J$3)</f>
        <v>ESPRO 2017</v>
      </c>
    </row>
    <row r="6" spans="2:8" ht="5.25" customHeight="1" x14ac:dyDescent="0.2">
      <c r="B6" s="24"/>
      <c r="C6" s="25"/>
      <c r="D6" s="25"/>
    </row>
    <row r="7" spans="2:8" ht="9.75" customHeight="1" thickBot="1" x14ac:dyDescent="0.25">
      <c r="B7" s="26"/>
    </row>
    <row r="8" spans="2:8" ht="141.75" customHeight="1" thickBot="1" x14ac:dyDescent="0.25">
      <c r="B8" s="125" t="s">
        <v>16</v>
      </c>
      <c r="C8" s="282"/>
      <c r="D8" s="283"/>
      <c r="E8" s="283"/>
      <c r="F8" s="283"/>
      <c r="G8" s="284"/>
    </row>
    <row r="9" spans="2:8" ht="9.75" customHeight="1" x14ac:dyDescent="0.2">
      <c r="B9" s="26"/>
    </row>
    <row r="10" spans="2:8" ht="9.75" customHeight="1" x14ac:dyDescent="0.2">
      <c r="B10" s="26"/>
    </row>
    <row r="11" spans="2:8" ht="19.5" customHeight="1" x14ac:dyDescent="0.3">
      <c r="B11" s="95" t="s">
        <v>68</v>
      </c>
    </row>
    <row r="12" spans="2:8" ht="20.25" x14ac:dyDescent="0.3">
      <c r="B12" s="102" t="s">
        <v>87</v>
      </c>
    </row>
    <row r="13" spans="2:8" ht="20.25" x14ac:dyDescent="0.3">
      <c r="B13" s="102" t="s">
        <v>88</v>
      </c>
    </row>
    <row r="14" spans="2:8" ht="20.25" x14ac:dyDescent="0.3">
      <c r="B14" s="102" t="s">
        <v>89</v>
      </c>
    </row>
    <row r="15" spans="2:8" ht="28.5" customHeight="1" x14ac:dyDescent="0.3">
      <c r="B15" s="102" t="s">
        <v>72</v>
      </c>
    </row>
    <row r="16" spans="2:8" ht="12" customHeight="1" x14ac:dyDescent="0.25">
      <c r="B16" s="27"/>
    </row>
    <row r="17" spans="1:8" ht="28.5" customHeight="1" x14ac:dyDescent="0.3">
      <c r="B17" s="94" t="s">
        <v>142</v>
      </c>
    </row>
    <row r="18" spans="1:8" ht="28.5" customHeight="1" x14ac:dyDescent="0.3">
      <c r="B18" s="101" t="s">
        <v>85</v>
      </c>
    </row>
    <row r="19" spans="1:8" ht="28.5" customHeight="1" x14ac:dyDescent="0.3">
      <c r="B19" s="94"/>
    </row>
    <row r="20" spans="1:8" ht="28.5" customHeight="1" x14ac:dyDescent="0.3">
      <c r="B20" s="94" t="s">
        <v>90</v>
      </c>
    </row>
    <row r="21" spans="1:8" ht="28.5" customHeight="1" x14ac:dyDescent="0.3">
      <c r="B21" s="102" t="s">
        <v>91</v>
      </c>
    </row>
    <row r="22" spans="1:8" ht="28.5" customHeight="1" x14ac:dyDescent="0.3">
      <c r="B22" s="102" t="s">
        <v>92</v>
      </c>
    </row>
    <row r="23" spans="1:8" ht="28.5" customHeight="1" x14ac:dyDescent="0.3">
      <c r="B23" s="102" t="s">
        <v>93</v>
      </c>
    </row>
    <row r="24" spans="1:8" ht="28.5" customHeight="1" x14ac:dyDescent="0.25">
      <c r="B24" s="100"/>
    </row>
    <row r="25" spans="1:8" ht="9.75" customHeight="1" thickBot="1" x14ac:dyDescent="0.25">
      <c r="B25" s="26"/>
    </row>
    <row r="26" spans="1:8" ht="60" customHeight="1" x14ac:dyDescent="0.2">
      <c r="B26" s="156" t="s">
        <v>73</v>
      </c>
      <c r="C26" s="157" t="s">
        <v>71</v>
      </c>
      <c r="D26" s="158" t="s">
        <v>84</v>
      </c>
      <c r="E26" s="285"/>
      <c r="F26" s="286"/>
      <c r="G26" s="286"/>
      <c r="H26" s="97"/>
    </row>
    <row r="27" spans="1:8" ht="3" customHeight="1" thickBot="1" x14ac:dyDescent="0.25">
      <c r="A27" s="29"/>
      <c r="B27" s="30"/>
      <c r="C27" s="31"/>
      <c r="D27" s="32">
        <v>3</v>
      </c>
      <c r="E27" s="28"/>
      <c r="G27" s="28"/>
      <c r="H27" s="28"/>
    </row>
    <row r="28" spans="1:8" ht="78" customHeight="1" thickBot="1" x14ac:dyDescent="0.25">
      <c r="A28" s="33">
        <v>1</v>
      </c>
      <c r="B28" s="145">
        <v>1</v>
      </c>
      <c r="C28" s="146">
        <v>1</v>
      </c>
      <c r="D28" s="153"/>
      <c r="E28" s="99" t="str">
        <f t="shared" ref="E28:E33" si="0">IF(OR(AND(B28=0,C28=0,D28=0),AND(B28&gt;0,C28&gt;0,D28&gt;0)),"",IF(OR(AND(B28&gt;0,C28&gt;0,D28=0),AND(B28&gt;0,C28=0,D28=0),AND(B28&gt;0,C28=0,D28&gt;0),AND(B28=0,C28=0,D28&gt;0),AND(B28=0,C28&gt;0,D28&gt;0),AND(B28=0,C28&gt;0,D28=0)),"FALTA EL N° DE ETAPA ó N° DE INICIO ó DE FIN DE ETAPA"))</f>
        <v>FALTA EL N° DE ETAPA ó N° DE INICIO ó DE FIN DE ETAPA</v>
      </c>
      <c r="F28" s="98"/>
      <c r="G28" s="98"/>
      <c r="H28" s="34"/>
    </row>
    <row r="29" spans="1:8" ht="78" customHeight="1" thickBot="1" x14ac:dyDescent="0.25">
      <c r="A29" s="33">
        <v>2</v>
      </c>
      <c r="B29" s="154"/>
      <c r="C29" s="155"/>
      <c r="D29" s="153"/>
      <c r="E29" s="99" t="str">
        <f t="shared" si="0"/>
        <v/>
      </c>
      <c r="F29" s="98"/>
      <c r="G29" s="98"/>
      <c r="H29" s="34"/>
    </row>
    <row r="30" spans="1:8" ht="78" customHeight="1" thickBot="1" x14ac:dyDescent="0.25">
      <c r="A30" s="33">
        <v>3</v>
      </c>
      <c r="B30" s="154"/>
      <c r="C30" s="155"/>
      <c r="D30" s="153"/>
      <c r="E30" s="99" t="str">
        <f t="shared" si="0"/>
        <v/>
      </c>
      <c r="F30" s="98"/>
      <c r="G30" s="98"/>
      <c r="H30" s="34"/>
    </row>
    <row r="31" spans="1:8" ht="78" customHeight="1" thickBot="1" x14ac:dyDescent="0.25">
      <c r="A31" s="33">
        <v>4</v>
      </c>
      <c r="B31" s="154"/>
      <c r="C31" s="155"/>
      <c r="D31" s="153"/>
      <c r="E31" s="99" t="str">
        <f t="shared" si="0"/>
        <v/>
      </c>
      <c r="F31" s="98"/>
      <c r="G31" s="98"/>
      <c r="H31" s="34"/>
    </row>
    <row r="32" spans="1:8" ht="78" customHeight="1" thickBot="1" x14ac:dyDescent="0.25">
      <c r="A32" s="33">
        <v>5</v>
      </c>
      <c r="B32" s="154"/>
      <c r="C32" s="155"/>
      <c r="D32" s="153"/>
      <c r="E32" s="99" t="str">
        <f t="shared" si="0"/>
        <v/>
      </c>
      <c r="F32" s="98"/>
      <c r="G32" s="98"/>
      <c r="H32" s="34"/>
    </row>
    <row r="33" spans="1:8" ht="78" customHeight="1" thickBot="1" x14ac:dyDescent="0.25">
      <c r="A33" s="33">
        <v>6</v>
      </c>
      <c r="B33" s="154"/>
      <c r="C33" s="153"/>
      <c r="D33" s="153"/>
      <c r="E33" s="99" t="str">
        <f t="shared" si="0"/>
        <v/>
      </c>
      <c r="F33" s="98"/>
      <c r="G33" s="98"/>
      <c r="H33" s="34"/>
    </row>
    <row r="34" spans="1:8" ht="32.25" customHeight="1" thickBot="1" x14ac:dyDescent="0.25">
      <c r="B34" s="109" t="s">
        <v>17</v>
      </c>
      <c r="C34" s="110">
        <f>MIN(C28:C33)</f>
        <v>1</v>
      </c>
      <c r="D34" s="111">
        <f>MAXA(D28:D33)</f>
        <v>0</v>
      </c>
      <c r="E34" s="87"/>
    </row>
    <row r="35" spans="1:8" x14ac:dyDescent="0.2">
      <c r="E35" s="87"/>
    </row>
    <row r="36" spans="1:8" x14ac:dyDescent="0.2">
      <c r="D36" s="1"/>
      <c r="E36" s="88"/>
    </row>
    <row r="37" spans="1:8" ht="13.5" thickBot="1" x14ac:dyDescent="0.25">
      <c r="D37" s="35"/>
      <c r="E37" s="89"/>
    </row>
    <row r="38" spans="1:8" x14ac:dyDescent="0.2">
      <c r="B38" s="288" t="s">
        <v>18</v>
      </c>
      <c r="C38" s="289"/>
      <c r="D38" s="290"/>
      <c r="E38" s="89"/>
    </row>
    <row r="39" spans="1:8" ht="13.5" thickBot="1" x14ac:dyDescent="0.25">
      <c r="B39" s="291"/>
      <c r="C39" s="292"/>
      <c r="D39" s="293"/>
      <c r="E39" s="89"/>
    </row>
    <row r="40" spans="1:8" ht="24" thickBot="1" x14ac:dyDescent="0.4">
      <c r="B40" s="136" t="str">
        <f>CONCATENATE("DESDE EL MES ",+C34)</f>
        <v>DESDE EL MES 1</v>
      </c>
      <c r="C40" s="137" t="s">
        <v>19</v>
      </c>
      <c r="D40" s="138" t="str">
        <f>CONCATENATE("HASTA EL MES   ",+D34)</f>
        <v>HASTA EL MES   0</v>
      </c>
      <c r="E40" s="89"/>
      <c r="F40" s="36"/>
    </row>
    <row r="41" spans="1:8" ht="13.5" thickBot="1" x14ac:dyDescent="0.25">
      <c r="D41" s="35"/>
      <c r="E41" s="89"/>
    </row>
    <row r="42" spans="1:8" ht="21" thickBot="1" x14ac:dyDescent="0.35">
      <c r="C42" s="139" t="s">
        <v>69</v>
      </c>
      <c r="D42" s="140">
        <f>+D34</f>
        <v>0</v>
      </c>
      <c r="E42" s="93" t="str">
        <f>IF((D42)&gt;24,"EL PROYECTO DEBE SER DE HASTA 24 MESES DE EJECUCION","")</f>
        <v/>
      </c>
    </row>
    <row r="43" spans="1:8" x14ac:dyDescent="0.2">
      <c r="D43" s="35"/>
      <c r="E43" s="35"/>
      <c r="F43" s="37"/>
    </row>
    <row r="44" spans="1:8" x14ac:dyDescent="0.2">
      <c r="D44" s="35"/>
      <c r="E44" s="35"/>
      <c r="F44" s="37"/>
    </row>
    <row r="45" spans="1:8" ht="20.25" customHeight="1" x14ac:dyDescent="0.2">
      <c r="B45" s="287"/>
      <c r="C45" s="287"/>
      <c r="D45" s="287"/>
      <c r="E45" s="287"/>
      <c r="F45" s="287"/>
      <c r="G45" s="287"/>
    </row>
    <row r="46" spans="1:8" ht="20.25" x14ac:dyDescent="0.3">
      <c r="B46" s="90"/>
      <c r="C46" s="91"/>
      <c r="D46" s="91"/>
    </row>
    <row r="47" spans="1:8" ht="20.25" x14ac:dyDescent="0.3">
      <c r="B47" s="90"/>
      <c r="C47" s="92"/>
      <c r="D47" s="92"/>
    </row>
    <row r="48" spans="1:8" x14ac:dyDescent="0.2">
      <c r="B48" s="1"/>
      <c r="C48" s="1"/>
      <c r="D48" s="1"/>
    </row>
    <row r="49" spans="2:4" ht="21" customHeight="1" x14ac:dyDescent="0.2">
      <c r="B49" s="1"/>
      <c r="C49" s="1"/>
      <c r="D49" s="1"/>
    </row>
  </sheetData>
  <sheetProtection password="8B62" sheet="1" objects="1" scenarios="1"/>
  <mergeCells count="5">
    <mergeCell ref="B5:G5"/>
    <mergeCell ref="C8:G8"/>
    <mergeCell ref="E26:G26"/>
    <mergeCell ref="B45:G45"/>
    <mergeCell ref="B38:D39"/>
  </mergeCells>
  <phoneticPr fontId="0" type="noConversion"/>
  <dataValidations xWindow="74" yWindow="331" count="13">
    <dataValidation type="custom" operator="greaterThanOrEqual" showInputMessage="1" showErrorMessage="1" error="ESTE NUMERO NO PUEDE SER NEGATIVO_x000a__x000a_DEBE SER MAYOR QUE EL N° DE MES DE FIN DE ETAPA INMEDIATO ANTERIOR_x000a__x000a_EL PROYECTO NO PUEDE SER MAYOR A 24 MESES" prompt="ESTE NUMERO NO PUEDE SER NEGATIVO_x000a__x000a_DEBE SER MAYOR QUE EL N° DE MES DE FIN DE ETAPA INMEDIATO ANTERIOR_x000a__x000a_EL PROYECTO NO PUEDE SER MAYOR A 24 MESES" sqref="C29">
      <formula1>AND(C29&gt;C28:D28,C29&lt;25,C29&gt;0)</formula1>
    </dataValidation>
    <dataValidation type="custom" operator="greaterThanOrEqual" showInputMessage="1" showErrorMessage="1" error="LA ETAPA NO PUEDE SER SIMULTÁNEA_x000a_LA ETAPA NO PUEDE SUPERAR LOS 24 MESES_x000a__x000a_" prompt="LA DURACION  DE ETAPA HASTA 4 MESES_x000a__x000a_ESTE NUMERO NO PUEDE SER NEGATIVO_x000a__x000a_DEBE SER MAYOR QUE EL N° DE MES DE FIN DE ETAPA INMEDIATO ANTERIOR_x000a__x000a_EL PROYECTO NO PUEDE SER MAYOR A 24 MESES" sqref="C31">
      <formula1>AND(C31&gt;C28:D30,C31&lt;25,C31&gt;0)</formula1>
    </dataValidation>
    <dataValidation type="custom" operator="greaterThanOrEqual" showInputMessage="1" showErrorMessage="1" error="LA ETAPA NO PUEDE SER SIMULTÁNEA_x000a_LA ETAPA NO PUEDE SUPERAR LOS 24 MESES_x000a__x000a_" prompt="LA DURACION  DE ETAPA HASTA 4 MESES_x000a__x000a_ESTE NUMERO NO PUEDE SER NEGATIVO_x000a__x000a_DEBE SER MAYOR QUE EL N° DE MES DE FIN DE ETAPA INMEDIATO ANTERIOR_x000a__x000a_EL PROYECTO NO PUEDE SER MAYOR A 24 MESES" sqref="C30">
      <formula1>AND(C30&gt;C28:D29,C30&lt;25,C30&gt;0)</formula1>
    </dataValidation>
    <dataValidation type="custom" operator="greaterThanOrEqual" showInputMessage="1" showErrorMessage="1" error="LA ETAPA NO PUEDE SER SIMULTÁNEA_x000a_LA ETAPA NO PUEDE SUPERAR LOS 24 MESES_x000a__x000a_" prompt="LA DURACION  DE ETAPA HASTA 4 MESES_x000a__x000a_ESTE NUMERO NO PUEDE SER NEGATIVO_x000a__x000a_DEBE SER MAYOR QUE EL N° DE MES DE FIN DE ETAPA INMEDIATO ANTERIOR_x000a__x000a_EL PROYECTO NO PUEDE SER MAYOR A 24 MESES" sqref="C32">
      <formula1>AND(C32&gt;C28:D31,C32&lt;25,C32&gt;0)</formula1>
    </dataValidation>
    <dataValidation type="custom" operator="greaterThanOrEqual" showInputMessage="1" showErrorMessage="1" error="LA ETAPA NO PUEDE SER SIMULTÁNEA_x000a_LA ETAPA NO PUEDE SUPERAR LOS 24 MESES_x000a__x000a_" prompt="LA DURACION  DE ETAPA HASTA 4 MESES_x000a__x000a_ESTE NUMERO NO PUEDE SER NEGATIVO_x000a__x000a_DEBE SER MAYOR QUE EL N° DE MES DE FIN DE ETAPA INMEDIATO ANTERIOR_x000a__x000a_EL PROYECTO NO PUEDE SER MAYOR A 24 MESES" sqref="C33">
      <formula1>AND(C33&gt;C28:D32,C33&lt;25,C33&gt;0)</formula1>
    </dataValidation>
    <dataValidation type="whole" showInputMessage="1" showErrorMessage="1" prompt="INGRESE EL NUMERO DE ETAPA" sqref="B29:B33">
      <formula1>B28+0.99999999999999</formula1>
      <formula2>B28+1.00000000000001</formula2>
    </dataValidation>
    <dataValidation type="date" operator="greaterThan" allowBlank="1" showInputMessage="1" showErrorMessage="1" sqref="C34">
      <formula1>38353</formula1>
    </dataValidation>
    <dataValidation type="date" operator="lessThan" allowBlank="1" showInputMessage="1" showErrorMessage="1" sqref="D34">
      <formula1>40177</formula1>
    </dataValidation>
    <dataValidation type="whole" operator="lessThanOrEqual" allowBlank="1" showInputMessage="1" showErrorMessage="1" sqref="D42">
      <formula1>24</formula1>
    </dataValidation>
    <dataValidation type="custom" operator="greaterThanOrEqual" showInputMessage="1" showErrorMessage="1" error="REVISAR N° DE MES" prompt="EL N° 1 CORRESPONDE AL 1° MES DEL PROYECTO" sqref="C28">
      <formula1>AND(C28=1)</formula1>
    </dataValidation>
    <dataValidation type="whole" operator="equal" showInputMessage="1" showErrorMessage="1" prompt="INGRESE EL NUMERO DE ETAPA" sqref="B28">
      <formula1>1</formula1>
    </dataValidation>
    <dataValidation type="custom" showInputMessage="1" promptTitle="PREMISA" prompt="ATENCION: ESTA ETAPA DEBE INVOLUCRAR COSTOS QUE NO SUPEREN EL MONTO DEL ANTICIPO._x000a__x000a_EL FIN DE MES DE LA ETAPA DEBE SER MAYOR O IGUAL MES DE INICIO DE LA ETAPA_x000a__x000a_ESTE NUMERO NO PUEDE SER NEGATIVO_x000a__x000a_EL PROYECTO NO PUEDE SER MAYOR A 24 MESES" sqref="D28">
      <formula1>AND(D28&lt;25,D28&gt;=1,ROUND(D28,0))</formula1>
    </dataValidation>
    <dataValidation type="custom" showInputMessage="1" showErrorMessage="1" error="_x000a_EL FIN DE MES DE LA ETAPA DEBE SER MAYOR O IGUAL MES DE INICIO DE LA ETAPA_x000a__x000a_ESTE NUMERO NO PUEDE SER NEGATIVO_x000a__x000a_EL PROYECTO NO PUEDE SER MAYOR A 24 MESES" prompt="_x000a_EL FIN DE MES DE LA ETAPA DEBE SER MAYOR O IGUAL MES DE INICIO DE LA ETAPA_x000a__x000a_ESTE NUMERO NO PUEDE SER NEGATIVO_x000a__x000a_EL PROYECTO NO PUEDE SER MAYOR A 24 MESES" sqref="D29:D33">
      <formula1>AND(D29&lt;25,D29&gt;0,D29&gt;=C29)</formula1>
    </dataValidation>
  </dataValidations>
  <printOptions horizontalCentered="1"/>
  <pageMargins left="0.35433070866141736" right="0.19685039370078741" top="0.55118110236220474" bottom="0.59055118110236227" header="0" footer="0"/>
  <pageSetup paperSize="9" scale="40" orientation="landscape" horizontalDpi="300" verticalDpi="300" r:id="rId1"/>
  <headerFooter scaleWithDoc="0" alignWithMargins="0">
    <oddHeader>&amp;C&amp;12&amp;G</oddHeader>
    <oddFooter>&amp;CBases y Condiciones del Llamado a la Presentación de Proyectos - COFECYT – Versión 02 (2017) &amp;R&amp;A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I219"/>
  <sheetViews>
    <sheetView showGridLines="0" topLeftCell="A2" zoomScale="75" zoomScaleNormal="75" zoomScaleSheetLayoutView="100" zoomScalePageLayoutView="50" workbookViewId="0">
      <selection activeCell="A53" sqref="A53"/>
    </sheetView>
  </sheetViews>
  <sheetFormatPr baseColWidth="10" defaultRowHeight="12.75" x14ac:dyDescent="0.2"/>
  <cols>
    <col min="1" max="1" width="49.5703125" style="60" customWidth="1"/>
    <col min="2" max="2" width="19.42578125" style="60" customWidth="1"/>
    <col min="3" max="3" width="22.42578125" style="60" customWidth="1"/>
    <col min="4" max="4" width="19.7109375" style="60" customWidth="1"/>
    <col min="5" max="5" width="22.28515625" style="60" customWidth="1"/>
    <col min="6" max="6" width="25.140625" style="79" bestFit="1" customWidth="1"/>
    <col min="7" max="7" width="17.140625" style="79" customWidth="1"/>
    <col min="8" max="8" width="12.7109375" style="79" bestFit="1" customWidth="1"/>
    <col min="9" max="9" width="10.42578125" style="60" customWidth="1"/>
    <col min="10" max="16384" width="11.42578125" style="1"/>
  </cols>
  <sheetData>
    <row r="1" spans="1:9" ht="30" customHeight="1" x14ac:dyDescent="0.2">
      <c r="A1" s="294" t="str">
        <f>T('2. ETAPAS'!$C$8:$G$8)</f>
        <v/>
      </c>
      <c r="B1" s="294"/>
      <c r="C1" s="294"/>
      <c r="D1" s="294"/>
      <c r="E1" s="294"/>
      <c r="F1" s="294"/>
      <c r="H1" s="199"/>
      <c r="I1" s="197"/>
    </row>
    <row r="2" spans="1:9" ht="12.75" customHeight="1" x14ac:dyDescent="0.2">
      <c r="A2" s="198"/>
      <c r="B2" s="198"/>
      <c r="C2" s="198"/>
      <c r="D2" s="198"/>
      <c r="E2" s="198"/>
      <c r="F2" s="198"/>
      <c r="G2" s="200"/>
      <c r="H2" s="199"/>
      <c r="I2" s="197"/>
    </row>
    <row r="3" spans="1:9" ht="18" x14ac:dyDescent="0.25">
      <c r="A3" s="59" t="s">
        <v>154</v>
      </c>
      <c r="G3" s="200" t="str">
        <f>CONCATENATE('1. Indice'!$D$3,"  ",'1. Indice'!$J$3)</f>
        <v>ESPRO  2017</v>
      </c>
    </row>
    <row r="4" spans="1:9" ht="15" x14ac:dyDescent="0.2">
      <c r="A4" s="42"/>
      <c r="B4" s="42"/>
      <c r="C4" s="42"/>
      <c r="D4" s="42"/>
      <c r="E4" s="42"/>
    </row>
    <row r="5" spans="1:9" ht="15.75" x14ac:dyDescent="0.25">
      <c r="A5" s="47" t="s">
        <v>120</v>
      </c>
      <c r="B5" s="42"/>
      <c r="C5" s="42"/>
      <c r="D5" s="42"/>
      <c r="E5" s="42"/>
    </row>
    <row r="6" spans="1:9" ht="15" x14ac:dyDescent="0.2">
      <c r="A6" s="211" t="s">
        <v>110</v>
      </c>
      <c r="B6" s="42"/>
      <c r="C6" s="42"/>
      <c r="D6" s="42"/>
      <c r="E6" s="42"/>
    </row>
    <row r="7" spans="1:9" ht="15" x14ac:dyDescent="0.2">
      <c r="A7" s="211" t="s">
        <v>111</v>
      </c>
      <c r="B7" s="42"/>
      <c r="C7" s="42"/>
      <c r="D7" s="42"/>
      <c r="E7" s="42"/>
    </row>
    <row r="8" spans="1:9" ht="15" x14ac:dyDescent="0.2">
      <c r="A8" s="211" t="s">
        <v>112</v>
      </c>
      <c r="B8" s="42"/>
      <c r="C8" s="42"/>
      <c r="D8" s="42"/>
      <c r="E8" s="42"/>
    </row>
    <row r="9" spans="1:9" ht="15" x14ac:dyDescent="0.2">
      <c r="A9" s="211" t="s">
        <v>113</v>
      </c>
      <c r="B9" s="42"/>
      <c r="C9" s="42"/>
      <c r="D9" s="42"/>
      <c r="E9" s="42"/>
    </row>
    <row r="10" spans="1:9" ht="15.75" thickBot="1" x14ac:dyDescent="0.25">
      <c r="A10" s="211" t="s">
        <v>122</v>
      </c>
      <c r="B10" s="42"/>
      <c r="C10" s="42"/>
      <c r="D10" s="42"/>
      <c r="E10" s="42"/>
    </row>
    <row r="11" spans="1:9" ht="52.5" customHeight="1" thickBot="1" x14ac:dyDescent="0.25">
      <c r="A11" s="166" t="s">
        <v>20</v>
      </c>
      <c r="B11" s="167" t="s">
        <v>23</v>
      </c>
      <c r="C11" s="167" t="s">
        <v>24</v>
      </c>
      <c r="D11" s="167" t="s">
        <v>98</v>
      </c>
      <c r="E11" s="168" t="s">
        <v>104</v>
      </c>
      <c r="F11" s="213" t="s">
        <v>25</v>
      </c>
      <c r="G11" s="214" t="s">
        <v>21</v>
      </c>
      <c r="H11" s="214" t="s">
        <v>26</v>
      </c>
    </row>
    <row r="12" spans="1:9" ht="15" x14ac:dyDescent="0.2">
      <c r="A12" s="148"/>
      <c r="B12" s="148"/>
      <c r="C12" s="228"/>
      <c r="D12" s="228"/>
      <c r="E12" s="229">
        <f>C12-D12</f>
        <v>0</v>
      </c>
      <c r="F12" s="80" t="str">
        <f t="shared" ref="F12:F51" si="0">IF(E12&lt;0,"REVISAR","")</f>
        <v/>
      </c>
      <c r="G12" s="112" t="str">
        <f>IF(C12&gt;0,IF(A12="","COMPLETAR",""),"")</f>
        <v/>
      </c>
      <c r="H12" s="39" t="str">
        <f>IF(A12&lt;&gt;"",IF(C12=0,"COMPLETAR",""),"")</f>
        <v/>
      </c>
    </row>
    <row r="13" spans="1:9" ht="15" x14ac:dyDescent="0.2">
      <c r="A13" s="149"/>
      <c r="B13" s="149"/>
      <c r="C13" s="230"/>
      <c r="D13" s="230"/>
      <c r="E13" s="231">
        <f>C13-D13</f>
        <v>0</v>
      </c>
      <c r="F13" s="80" t="str">
        <f t="shared" si="0"/>
        <v/>
      </c>
      <c r="G13" s="112" t="str">
        <f>IF(C13&gt;0,IF(A13="","COMPLETAR",""),"")</f>
        <v/>
      </c>
      <c r="H13" s="39" t="str">
        <f>IF(A13&lt;&gt;"",IF(C13=0,"COMPLETAR",""),"")</f>
        <v/>
      </c>
    </row>
    <row r="14" spans="1:9" ht="15" x14ac:dyDescent="0.2">
      <c r="A14" s="149"/>
      <c r="B14" s="149"/>
      <c r="C14" s="230"/>
      <c r="D14" s="230"/>
      <c r="E14" s="231">
        <f t="shared" ref="E14:E50" si="1">C14-D14</f>
        <v>0</v>
      </c>
      <c r="F14" s="80" t="str">
        <f t="shared" si="0"/>
        <v/>
      </c>
      <c r="G14" s="112" t="str">
        <f t="shared" ref="G14:G50" si="2">IF(C14&gt;0,IF(A14="","COMPLETAR",""),"")</f>
        <v/>
      </c>
      <c r="H14" s="39" t="str">
        <f t="shared" ref="H14:H50" si="3">IF(A14&lt;&gt;"",IF(C14=0,"COMPLETAR",""),"")</f>
        <v/>
      </c>
    </row>
    <row r="15" spans="1:9" ht="15" x14ac:dyDescent="0.2">
      <c r="A15" s="149"/>
      <c r="B15" s="149"/>
      <c r="C15" s="230"/>
      <c r="D15" s="230"/>
      <c r="E15" s="231">
        <f t="shared" si="1"/>
        <v>0</v>
      </c>
      <c r="F15" s="80" t="str">
        <f t="shared" si="0"/>
        <v/>
      </c>
      <c r="G15" s="112" t="str">
        <f t="shared" si="2"/>
        <v/>
      </c>
      <c r="H15" s="39" t="str">
        <f t="shared" si="3"/>
        <v/>
      </c>
    </row>
    <row r="16" spans="1:9" ht="15" x14ac:dyDescent="0.2">
      <c r="A16" s="149"/>
      <c r="B16" s="149"/>
      <c r="C16" s="230"/>
      <c r="D16" s="230"/>
      <c r="E16" s="231">
        <f t="shared" si="1"/>
        <v>0</v>
      </c>
      <c r="F16" s="80" t="str">
        <f t="shared" si="0"/>
        <v/>
      </c>
      <c r="G16" s="112" t="str">
        <f t="shared" si="2"/>
        <v/>
      </c>
      <c r="H16" s="39" t="str">
        <f t="shared" si="3"/>
        <v/>
      </c>
    </row>
    <row r="17" spans="1:8" ht="15" x14ac:dyDescent="0.2">
      <c r="A17" s="149"/>
      <c r="B17" s="149"/>
      <c r="C17" s="230"/>
      <c r="D17" s="230"/>
      <c r="E17" s="231">
        <f t="shared" si="1"/>
        <v>0</v>
      </c>
      <c r="F17" s="80" t="str">
        <f t="shared" si="0"/>
        <v/>
      </c>
      <c r="G17" s="112" t="str">
        <f t="shared" si="2"/>
        <v/>
      </c>
      <c r="H17" s="39" t="str">
        <f t="shared" si="3"/>
        <v/>
      </c>
    </row>
    <row r="18" spans="1:8" ht="15" x14ac:dyDescent="0.2">
      <c r="A18" s="149"/>
      <c r="B18" s="149"/>
      <c r="C18" s="230"/>
      <c r="D18" s="230"/>
      <c r="E18" s="231">
        <f t="shared" si="1"/>
        <v>0</v>
      </c>
      <c r="F18" s="80" t="str">
        <f t="shared" si="0"/>
        <v/>
      </c>
      <c r="G18" s="112" t="str">
        <f t="shared" si="2"/>
        <v/>
      </c>
      <c r="H18" s="39" t="str">
        <f t="shared" si="3"/>
        <v/>
      </c>
    </row>
    <row r="19" spans="1:8" ht="15" x14ac:dyDescent="0.2">
      <c r="A19" s="149"/>
      <c r="B19" s="149"/>
      <c r="C19" s="230"/>
      <c r="D19" s="230"/>
      <c r="E19" s="231">
        <f t="shared" si="1"/>
        <v>0</v>
      </c>
      <c r="F19" s="80" t="str">
        <f t="shared" si="0"/>
        <v/>
      </c>
      <c r="G19" s="112" t="str">
        <f t="shared" si="2"/>
        <v/>
      </c>
      <c r="H19" s="39" t="str">
        <f t="shared" si="3"/>
        <v/>
      </c>
    </row>
    <row r="20" spans="1:8" ht="15" x14ac:dyDescent="0.2">
      <c r="A20" s="149"/>
      <c r="B20" s="149"/>
      <c r="C20" s="230"/>
      <c r="D20" s="230"/>
      <c r="E20" s="231">
        <f t="shared" si="1"/>
        <v>0</v>
      </c>
      <c r="F20" s="80" t="str">
        <f t="shared" si="0"/>
        <v/>
      </c>
      <c r="G20" s="112" t="str">
        <f t="shared" si="2"/>
        <v/>
      </c>
      <c r="H20" s="39" t="str">
        <f t="shared" si="3"/>
        <v/>
      </c>
    </row>
    <row r="21" spans="1:8" ht="15" x14ac:dyDescent="0.2">
      <c r="A21" s="149"/>
      <c r="B21" s="149"/>
      <c r="C21" s="230"/>
      <c r="D21" s="230"/>
      <c r="E21" s="231">
        <f t="shared" si="1"/>
        <v>0</v>
      </c>
      <c r="F21" s="80" t="str">
        <f t="shared" si="0"/>
        <v/>
      </c>
      <c r="G21" s="112" t="str">
        <f t="shared" si="2"/>
        <v/>
      </c>
      <c r="H21" s="39" t="str">
        <f t="shared" si="3"/>
        <v/>
      </c>
    </row>
    <row r="22" spans="1:8" ht="15" x14ac:dyDescent="0.2">
      <c r="A22" s="149"/>
      <c r="B22" s="149"/>
      <c r="C22" s="230"/>
      <c r="D22" s="230"/>
      <c r="E22" s="231">
        <f t="shared" si="1"/>
        <v>0</v>
      </c>
      <c r="F22" s="80" t="str">
        <f t="shared" si="0"/>
        <v/>
      </c>
      <c r="G22" s="112" t="str">
        <f t="shared" si="2"/>
        <v/>
      </c>
      <c r="H22" s="39" t="str">
        <f t="shared" si="3"/>
        <v/>
      </c>
    </row>
    <row r="23" spans="1:8" ht="15" x14ac:dyDescent="0.2">
      <c r="A23" s="149"/>
      <c r="B23" s="149"/>
      <c r="C23" s="230"/>
      <c r="D23" s="230"/>
      <c r="E23" s="231">
        <f t="shared" si="1"/>
        <v>0</v>
      </c>
      <c r="F23" s="80" t="str">
        <f t="shared" si="0"/>
        <v/>
      </c>
      <c r="G23" s="112" t="str">
        <f t="shared" si="2"/>
        <v/>
      </c>
      <c r="H23" s="39" t="str">
        <f t="shared" si="3"/>
        <v/>
      </c>
    </row>
    <row r="24" spans="1:8" ht="15" x14ac:dyDescent="0.2">
      <c r="A24" s="149"/>
      <c r="B24" s="149"/>
      <c r="C24" s="230"/>
      <c r="D24" s="230"/>
      <c r="E24" s="231">
        <f t="shared" si="1"/>
        <v>0</v>
      </c>
      <c r="F24" s="80" t="str">
        <f t="shared" si="0"/>
        <v/>
      </c>
      <c r="G24" s="112" t="str">
        <f t="shared" si="2"/>
        <v/>
      </c>
      <c r="H24" s="39" t="str">
        <f t="shared" si="3"/>
        <v/>
      </c>
    </row>
    <row r="25" spans="1:8" ht="15" x14ac:dyDescent="0.2">
      <c r="A25" s="149"/>
      <c r="B25" s="149"/>
      <c r="C25" s="230"/>
      <c r="D25" s="230"/>
      <c r="E25" s="231">
        <f t="shared" si="1"/>
        <v>0</v>
      </c>
      <c r="F25" s="80" t="str">
        <f t="shared" si="0"/>
        <v/>
      </c>
      <c r="G25" s="112" t="str">
        <f t="shared" si="2"/>
        <v/>
      </c>
      <c r="H25" s="39" t="str">
        <f t="shared" si="3"/>
        <v/>
      </c>
    </row>
    <row r="26" spans="1:8" ht="15" x14ac:dyDescent="0.2">
      <c r="A26" s="149"/>
      <c r="B26" s="149"/>
      <c r="C26" s="230"/>
      <c r="D26" s="230"/>
      <c r="E26" s="231">
        <f t="shared" si="1"/>
        <v>0</v>
      </c>
      <c r="F26" s="80" t="str">
        <f t="shared" si="0"/>
        <v/>
      </c>
      <c r="G26" s="112" t="str">
        <f t="shared" si="2"/>
        <v/>
      </c>
      <c r="H26" s="39" t="str">
        <f t="shared" si="3"/>
        <v/>
      </c>
    </row>
    <row r="27" spans="1:8" ht="15" x14ac:dyDescent="0.2">
      <c r="A27" s="149"/>
      <c r="B27" s="149"/>
      <c r="C27" s="230"/>
      <c r="D27" s="230"/>
      <c r="E27" s="231">
        <f t="shared" si="1"/>
        <v>0</v>
      </c>
      <c r="F27" s="80" t="str">
        <f t="shared" si="0"/>
        <v/>
      </c>
      <c r="G27" s="112" t="str">
        <f t="shared" si="2"/>
        <v/>
      </c>
      <c r="H27" s="39" t="str">
        <f t="shared" si="3"/>
        <v/>
      </c>
    </row>
    <row r="28" spans="1:8" ht="15" x14ac:dyDescent="0.2">
      <c r="A28" s="149"/>
      <c r="B28" s="149"/>
      <c r="C28" s="230"/>
      <c r="D28" s="230"/>
      <c r="E28" s="231">
        <f t="shared" si="1"/>
        <v>0</v>
      </c>
      <c r="F28" s="80" t="str">
        <f t="shared" si="0"/>
        <v/>
      </c>
      <c r="G28" s="112" t="str">
        <f t="shared" si="2"/>
        <v/>
      </c>
      <c r="H28" s="39" t="str">
        <f t="shared" si="3"/>
        <v/>
      </c>
    </row>
    <row r="29" spans="1:8" ht="15" x14ac:dyDescent="0.2">
      <c r="A29" s="149"/>
      <c r="B29" s="149"/>
      <c r="C29" s="230"/>
      <c r="D29" s="230"/>
      <c r="E29" s="231">
        <f t="shared" si="1"/>
        <v>0</v>
      </c>
      <c r="F29" s="80" t="str">
        <f t="shared" si="0"/>
        <v/>
      </c>
      <c r="G29" s="112" t="str">
        <f t="shared" si="2"/>
        <v/>
      </c>
      <c r="H29" s="39" t="str">
        <f t="shared" si="3"/>
        <v/>
      </c>
    </row>
    <row r="30" spans="1:8" ht="15" x14ac:dyDescent="0.2">
      <c r="A30" s="149"/>
      <c r="B30" s="149"/>
      <c r="C30" s="230"/>
      <c r="D30" s="230"/>
      <c r="E30" s="231">
        <f t="shared" si="1"/>
        <v>0</v>
      </c>
      <c r="F30" s="80" t="str">
        <f t="shared" si="0"/>
        <v/>
      </c>
      <c r="G30" s="112" t="str">
        <f t="shared" si="2"/>
        <v/>
      </c>
      <c r="H30" s="39" t="str">
        <f t="shared" si="3"/>
        <v/>
      </c>
    </row>
    <row r="31" spans="1:8" ht="15" x14ac:dyDescent="0.2">
      <c r="A31" s="149"/>
      <c r="B31" s="149"/>
      <c r="C31" s="230"/>
      <c r="D31" s="230"/>
      <c r="E31" s="231">
        <f t="shared" si="1"/>
        <v>0</v>
      </c>
      <c r="F31" s="80" t="str">
        <f t="shared" si="0"/>
        <v/>
      </c>
      <c r="G31" s="112" t="str">
        <f t="shared" si="2"/>
        <v/>
      </c>
      <c r="H31" s="39" t="str">
        <f t="shared" si="3"/>
        <v/>
      </c>
    </row>
    <row r="32" spans="1:8" ht="15" x14ac:dyDescent="0.2">
      <c r="A32" s="149"/>
      <c r="B32" s="149"/>
      <c r="C32" s="230"/>
      <c r="D32" s="230"/>
      <c r="E32" s="231">
        <f t="shared" si="1"/>
        <v>0</v>
      </c>
      <c r="F32" s="80" t="str">
        <f t="shared" si="0"/>
        <v/>
      </c>
      <c r="G32" s="112" t="str">
        <f t="shared" si="2"/>
        <v/>
      </c>
      <c r="H32" s="39" t="str">
        <f t="shared" si="3"/>
        <v/>
      </c>
    </row>
    <row r="33" spans="1:8" ht="15" x14ac:dyDescent="0.2">
      <c r="A33" s="149"/>
      <c r="B33" s="149"/>
      <c r="C33" s="230"/>
      <c r="D33" s="230"/>
      <c r="E33" s="231">
        <f t="shared" si="1"/>
        <v>0</v>
      </c>
      <c r="F33" s="80" t="str">
        <f t="shared" si="0"/>
        <v/>
      </c>
      <c r="G33" s="112" t="str">
        <f t="shared" si="2"/>
        <v/>
      </c>
      <c r="H33" s="39" t="str">
        <f t="shared" si="3"/>
        <v/>
      </c>
    </row>
    <row r="34" spans="1:8" ht="15" x14ac:dyDescent="0.2">
      <c r="A34" s="149"/>
      <c r="B34" s="149"/>
      <c r="C34" s="230"/>
      <c r="D34" s="230"/>
      <c r="E34" s="231">
        <f t="shared" si="1"/>
        <v>0</v>
      </c>
      <c r="F34" s="80" t="str">
        <f t="shared" si="0"/>
        <v/>
      </c>
      <c r="G34" s="112" t="str">
        <f t="shared" si="2"/>
        <v/>
      </c>
      <c r="H34" s="39" t="str">
        <f t="shared" si="3"/>
        <v/>
      </c>
    </row>
    <row r="35" spans="1:8" ht="15" x14ac:dyDescent="0.2">
      <c r="A35" s="149"/>
      <c r="B35" s="149"/>
      <c r="C35" s="230"/>
      <c r="D35" s="230"/>
      <c r="E35" s="231">
        <f t="shared" si="1"/>
        <v>0</v>
      </c>
      <c r="F35" s="80" t="str">
        <f t="shared" si="0"/>
        <v/>
      </c>
      <c r="G35" s="112" t="str">
        <f t="shared" si="2"/>
        <v/>
      </c>
      <c r="H35" s="39" t="str">
        <f t="shared" si="3"/>
        <v/>
      </c>
    </row>
    <row r="36" spans="1:8" ht="15" x14ac:dyDescent="0.2">
      <c r="A36" s="149"/>
      <c r="B36" s="149"/>
      <c r="C36" s="230"/>
      <c r="D36" s="230"/>
      <c r="E36" s="231">
        <f t="shared" si="1"/>
        <v>0</v>
      </c>
      <c r="F36" s="80" t="str">
        <f t="shared" si="0"/>
        <v/>
      </c>
      <c r="G36" s="112" t="str">
        <f t="shared" si="2"/>
        <v/>
      </c>
      <c r="H36" s="39" t="str">
        <f t="shared" si="3"/>
        <v/>
      </c>
    </row>
    <row r="37" spans="1:8" ht="15" x14ac:dyDescent="0.2">
      <c r="A37" s="149"/>
      <c r="B37" s="149"/>
      <c r="C37" s="230"/>
      <c r="D37" s="230"/>
      <c r="E37" s="231">
        <f t="shared" si="1"/>
        <v>0</v>
      </c>
      <c r="F37" s="80" t="str">
        <f t="shared" si="0"/>
        <v/>
      </c>
      <c r="G37" s="112" t="str">
        <f t="shared" si="2"/>
        <v/>
      </c>
      <c r="H37" s="39" t="str">
        <f t="shared" si="3"/>
        <v/>
      </c>
    </row>
    <row r="38" spans="1:8" ht="15" x14ac:dyDescent="0.2">
      <c r="A38" s="149"/>
      <c r="B38" s="149"/>
      <c r="C38" s="230"/>
      <c r="D38" s="230"/>
      <c r="E38" s="231">
        <f t="shared" si="1"/>
        <v>0</v>
      </c>
      <c r="F38" s="80" t="str">
        <f t="shared" si="0"/>
        <v/>
      </c>
      <c r="G38" s="112" t="str">
        <f t="shared" si="2"/>
        <v/>
      </c>
      <c r="H38" s="39" t="str">
        <f t="shared" si="3"/>
        <v/>
      </c>
    </row>
    <row r="39" spans="1:8" ht="15" x14ac:dyDescent="0.2">
      <c r="A39" s="149"/>
      <c r="B39" s="149"/>
      <c r="C39" s="230"/>
      <c r="D39" s="230"/>
      <c r="E39" s="231">
        <f t="shared" si="1"/>
        <v>0</v>
      </c>
      <c r="F39" s="80" t="str">
        <f t="shared" si="0"/>
        <v/>
      </c>
      <c r="G39" s="112" t="str">
        <f t="shared" si="2"/>
        <v/>
      </c>
      <c r="H39" s="39" t="str">
        <f t="shared" si="3"/>
        <v/>
      </c>
    </row>
    <row r="40" spans="1:8" ht="15" x14ac:dyDescent="0.2">
      <c r="A40" s="149"/>
      <c r="B40" s="149"/>
      <c r="C40" s="230"/>
      <c r="D40" s="230"/>
      <c r="E40" s="231">
        <f t="shared" si="1"/>
        <v>0</v>
      </c>
      <c r="F40" s="80" t="str">
        <f t="shared" si="0"/>
        <v/>
      </c>
      <c r="G40" s="112" t="str">
        <f t="shared" si="2"/>
        <v/>
      </c>
      <c r="H40" s="39" t="str">
        <f t="shared" si="3"/>
        <v/>
      </c>
    </row>
    <row r="41" spans="1:8" ht="15" x14ac:dyDescent="0.2">
      <c r="A41" s="149"/>
      <c r="B41" s="149"/>
      <c r="C41" s="230"/>
      <c r="D41" s="230"/>
      <c r="E41" s="231">
        <f t="shared" si="1"/>
        <v>0</v>
      </c>
      <c r="F41" s="80" t="str">
        <f t="shared" si="0"/>
        <v/>
      </c>
      <c r="G41" s="112" t="str">
        <f t="shared" si="2"/>
        <v/>
      </c>
      <c r="H41" s="39" t="str">
        <f t="shared" si="3"/>
        <v/>
      </c>
    </row>
    <row r="42" spans="1:8" ht="15" x14ac:dyDescent="0.2">
      <c r="A42" s="149"/>
      <c r="B42" s="149"/>
      <c r="C42" s="230"/>
      <c r="D42" s="230"/>
      <c r="E42" s="231">
        <f t="shared" si="1"/>
        <v>0</v>
      </c>
      <c r="F42" s="80" t="str">
        <f t="shared" si="0"/>
        <v/>
      </c>
      <c r="G42" s="112" t="str">
        <f t="shared" si="2"/>
        <v/>
      </c>
      <c r="H42" s="39" t="str">
        <f t="shared" si="3"/>
        <v/>
      </c>
    </row>
    <row r="43" spans="1:8" ht="15" x14ac:dyDescent="0.2">
      <c r="A43" s="149"/>
      <c r="B43" s="149"/>
      <c r="C43" s="230"/>
      <c r="D43" s="230"/>
      <c r="E43" s="231">
        <f t="shared" si="1"/>
        <v>0</v>
      </c>
      <c r="F43" s="80" t="str">
        <f t="shared" si="0"/>
        <v/>
      </c>
      <c r="G43" s="112" t="str">
        <f t="shared" si="2"/>
        <v/>
      </c>
      <c r="H43" s="39" t="str">
        <f t="shared" si="3"/>
        <v/>
      </c>
    </row>
    <row r="44" spans="1:8" ht="15" x14ac:dyDescent="0.2">
      <c r="A44" s="149"/>
      <c r="B44" s="149"/>
      <c r="C44" s="230"/>
      <c r="D44" s="230"/>
      <c r="E44" s="231">
        <f t="shared" si="1"/>
        <v>0</v>
      </c>
      <c r="F44" s="80" t="str">
        <f t="shared" si="0"/>
        <v/>
      </c>
      <c r="G44" s="112" t="str">
        <f t="shared" si="2"/>
        <v/>
      </c>
      <c r="H44" s="39" t="str">
        <f t="shared" si="3"/>
        <v/>
      </c>
    </row>
    <row r="45" spans="1:8" ht="15" x14ac:dyDescent="0.2">
      <c r="A45" s="149"/>
      <c r="B45" s="149"/>
      <c r="C45" s="230"/>
      <c r="D45" s="230"/>
      <c r="E45" s="231">
        <f t="shared" si="1"/>
        <v>0</v>
      </c>
      <c r="F45" s="80" t="str">
        <f t="shared" si="0"/>
        <v/>
      </c>
      <c r="G45" s="112" t="str">
        <f t="shared" si="2"/>
        <v/>
      </c>
      <c r="H45" s="39" t="str">
        <f t="shared" si="3"/>
        <v/>
      </c>
    </row>
    <row r="46" spans="1:8" ht="15" x14ac:dyDescent="0.2">
      <c r="A46" s="149"/>
      <c r="B46" s="149"/>
      <c r="C46" s="230"/>
      <c r="D46" s="230"/>
      <c r="E46" s="231">
        <f t="shared" si="1"/>
        <v>0</v>
      </c>
      <c r="F46" s="80" t="str">
        <f t="shared" si="0"/>
        <v/>
      </c>
      <c r="G46" s="112" t="str">
        <f t="shared" si="2"/>
        <v/>
      </c>
      <c r="H46" s="39" t="str">
        <f t="shared" si="3"/>
        <v/>
      </c>
    </row>
    <row r="47" spans="1:8" ht="15" x14ac:dyDescent="0.2">
      <c r="A47" s="149"/>
      <c r="B47" s="149"/>
      <c r="C47" s="230"/>
      <c r="D47" s="230"/>
      <c r="E47" s="231">
        <f t="shared" si="1"/>
        <v>0</v>
      </c>
      <c r="F47" s="80" t="str">
        <f t="shared" si="0"/>
        <v/>
      </c>
      <c r="G47" s="112" t="str">
        <f t="shared" si="2"/>
        <v/>
      </c>
      <c r="H47" s="39" t="str">
        <f t="shared" si="3"/>
        <v/>
      </c>
    </row>
    <row r="48" spans="1:8" ht="15" x14ac:dyDescent="0.2">
      <c r="A48" s="149"/>
      <c r="B48" s="149"/>
      <c r="C48" s="230"/>
      <c r="D48" s="230"/>
      <c r="E48" s="231">
        <f t="shared" si="1"/>
        <v>0</v>
      </c>
      <c r="F48" s="80" t="str">
        <f t="shared" si="0"/>
        <v/>
      </c>
      <c r="G48" s="112" t="str">
        <f t="shared" si="2"/>
        <v/>
      </c>
      <c r="H48" s="39" t="str">
        <f t="shared" si="3"/>
        <v/>
      </c>
    </row>
    <row r="49" spans="1:8" ht="15" x14ac:dyDescent="0.2">
      <c r="A49" s="149"/>
      <c r="B49" s="149"/>
      <c r="C49" s="230"/>
      <c r="D49" s="230"/>
      <c r="E49" s="231">
        <f t="shared" si="1"/>
        <v>0</v>
      </c>
      <c r="F49" s="80" t="str">
        <f t="shared" si="0"/>
        <v/>
      </c>
      <c r="G49" s="112" t="str">
        <f t="shared" si="2"/>
        <v/>
      </c>
      <c r="H49" s="39" t="str">
        <f t="shared" si="3"/>
        <v/>
      </c>
    </row>
    <row r="50" spans="1:8" ht="15" x14ac:dyDescent="0.2">
      <c r="A50" s="149"/>
      <c r="B50" s="149"/>
      <c r="C50" s="230"/>
      <c r="D50" s="230"/>
      <c r="E50" s="231">
        <f t="shared" si="1"/>
        <v>0</v>
      </c>
      <c r="F50" s="80" t="str">
        <f t="shared" si="0"/>
        <v/>
      </c>
      <c r="G50" s="112" t="str">
        <f t="shared" si="2"/>
        <v/>
      </c>
      <c r="H50" s="39" t="str">
        <f t="shared" si="3"/>
        <v/>
      </c>
    </row>
    <row r="51" spans="1:8" ht="15" x14ac:dyDescent="0.2">
      <c r="A51" s="149"/>
      <c r="B51" s="149"/>
      <c r="C51" s="230"/>
      <c r="D51" s="230"/>
      <c r="E51" s="232">
        <f>C51-D51</f>
        <v>0</v>
      </c>
      <c r="F51" s="80" t="str">
        <f t="shared" si="0"/>
        <v/>
      </c>
      <c r="G51" s="112" t="str">
        <f>IF(C51&gt;0,IF(A51="","COMPLETAR",""),"")</f>
        <v/>
      </c>
      <c r="H51" s="39" t="str">
        <f>IF(A51&lt;&gt;"",IF(C51=0,"COMPLETAR",""),"")</f>
        <v/>
      </c>
    </row>
    <row r="52" spans="1:8" ht="16.5" thickBot="1" x14ac:dyDescent="0.3">
      <c r="A52" s="65"/>
      <c r="B52" s="81" t="s">
        <v>22</v>
      </c>
      <c r="C52" s="233">
        <f>ROUNDUP(SUM(C12:C51),0)</f>
        <v>0</v>
      </c>
      <c r="D52" s="233">
        <f>ROUNDUP(SUM(D12:D51),0)</f>
        <v>0</v>
      </c>
      <c r="E52" s="233">
        <f>ROUNDUP(SUM(E12:E51),0)</f>
        <v>0</v>
      </c>
      <c r="F52" s="80"/>
      <c r="G52" s="112"/>
      <c r="H52" s="39"/>
    </row>
    <row r="53" spans="1:8" ht="16.5" thickTop="1" x14ac:dyDescent="0.25">
      <c r="A53" s="65"/>
      <c r="B53" s="81"/>
      <c r="C53" s="82"/>
      <c r="D53" s="82"/>
      <c r="E53" s="83"/>
      <c r="F53" s="80"/>
      <c r="G53" s="39"/>
      <c r="H53" s="39"/>
    </row>
    <row r="54" spans="1:8" ht="15" x14ac:dyDescent="0.2">
      <c r="A54" s="65"/>
      <c r="B54" s="65"/>
      <c r="C54" s="78"/>
      <c r="D54" s="78"/>
      <c r="E54" s="84"/>
      <c r="F54" s="80"/>
      <c r="G54" s="39"/>
      <c r="H54" s="39"/>
    </row>
    <row r="55" spans="1:8" ht="15.75" x14ac:dyDescent="0.25">
      <c r="A55" s="47" t="s">
        <v>160</v>
      </c>
      <c r="B55" s="48"/>
      <c r="C55" s="71"/>
      <c r="D55" s="71"/>
      <c r="E55" s="234">
        <f>ROUNDUP(+E52,0)</f>
        <v>0</v>
      </c>
      <c r="F55" s="80"/>
      <c r="G55" s="39"/>
      <c r="H55" s="39"/>
    </row>
    <row r="56" spans="1:8" ht="15.75" x14ac:dyDescent="0.25">
      <c r="A56" s="47" t="s">
        <v>161</v>
      </c>
      <c r="B56" s="48"/>
      <c r="C56" s="71"/>
      <c r="D56" s="71"/>
      <c r="E56" s="234">
        <f>ROUNDUP(+D52,0)</f>
        <v>0</v>
      </c>
    </row>
    <row r="57" spans="1:8" ht="16.5" thickBot="1" x14ac:dyDescent="0.3">
      <c r="A57" s="47" t="s">
        <v>162</v>
      </c>
      <c r="B57" s="42"/>
      <c r="C57" s="42"/>
      <c r="D57" s="42"/>
      <c r="E57" s="235">
        <f>SUM(E55:E56)</f>
        <v>0</v>
      </c>
    </row>
    <row r="58" spans="1:8" ht="13.5" thickTop="1" x14ac:dyDescent="0.2"/>
    <row r="76" ht="38.25" customHeight="1" x14ac:dyDescent="0.2"/>
    <row r="89" spans="9:9" x14ac:dyDescent="0.2">
      <c r="I89" s="85"/>
    </row>
    <row r="90" spans="9:9" x14ac:dyDescent="0.2">
      <c r="I90" s="85"/>
    </row>
    <row r="91" spans="9:9" x14ac:dyDescent="0.2">
      <c r="I91" s="85"/>
    </row>
    <row r="92" spans="9:9" x14ac:dyDescent="0.2">
      <c r="I92" s="85"/>
    </row>
    <row r="122" spans="9:9" x14ac:dyDescent="0.2">
      <c r="I122" s="86"/>
    </row>
    <row r="196" ht="39.75" customHeight="1" x14ac:dyDescent="0.2"/>
    <row r="219" ht="6.75" customHeight="1" x14ac:dyDescent="0.2"/>
  </sheetData>
  <sheetProtection password="8B62" sheet="1" objects="1" scenarios="1"/>
  <mergeCells count="1">
    <mergeCell ref="A1:F1"/>
  </mergeCells>
  <phoneticPr fontId="0" type="noConversion"/>
  <dataValidations xWindow="451" yWindow="548" count="3">
    <dataValidation type="decimal" operator="lessThanOrEqual" allowBlank="1" showInputMessage="1" showErrorMessage="1" error="ESTE VALOR DEBE NO PUEDE SER MAYOR AL COSTO TOTAL" prompt="ESTE VALOR DEBE NO PUEDE SER MAYOR AL COSTO TOTAL" sqref="D52:D54 C52:C53 E52">
      <formula1>B52</formula1>
    </dataValidation>
    <dataValidation type="whole" showInputMessage="1" showErrorMessage="1" error="ESTE VALOR DEBE NO PUEDE SER MAYOR AL COSTO TOTAL_x000a__x000a_NO INGRESAR DECIMALES" prompt="ESTE VALOR DEBE NO PUEDE SER MAYOR AL COSTO TOTAL" sqref="D12:D51">
      <formula1>0</formula1>
      <formula2>C12</formula2>
    </dataValidation>
    <dataValidation type="whole" operator="greaterThanOrEqual" showInputMessage="1" showErrorMessage="1" error="NO INGRESAR DECIMALES_x000a__x000a_DEBE SER N° POSITIVO" sqref="C12:C51">
      <formula1>0</formula1>
    </dataValidation>
  </dataValidations>
  <pageMargins left="0.35433070866141736" right="0.19685039370078741" top="0.55118110236220474" bottom="0.35433070866141736" header="0" footer="0"/>
  <pageSetup paperSize="9" scale="59" orientation="landscape" horizontalDpi="300" verticalDpi="300" r:id="rId1"/>
  <headerFooter scaleWithDoc="0" alignWithMargins="0">
    <oddHeader xml:space="preserve">&amp;C&amp;12&amp;G
</oddHeader>
    <oddFooter>&amp;CBases y Condiciones del Llamado a la Presentación de Proyectos - COFECYT – Versión 02 (2017) &amp;R&amp;A</oddFooter>
  </headerFooter>
  <rowBreaks count="8" manualBreakCount="8">
    <brk id="92" max="7" man="1"/>
    <brk id="113" max="7" man="1"/>
    <brk id="130" max="7" man="1"/>
    <brk id="165" max="7" man="1"/>
    <brk id="172" max="7" man="1"/>
    <brk id="193" max="7" man="1"/>
    <brk id="217" max="7" man="1"/>
    <brk id="249" max="7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K38"/>
  <sheetViews>
    <sheetView showGridLines="0" zoomScale="75" zoomScaleNormal="75" zoomScaleSheetLayoutView="50" zoomScalePageLayoutView="50" workbookViewId="0">
      <selection activeCell="D42" sqref="D42"/>
    </sheetView>
  </sheetViews>
  <sheetFormatPr baseColWidth="10" defaultRowHeight="12.75" x14ac:dyDescent="0.2"/>
  <cols>
    <col min="1" max="2" width="39.28515625" style="1" customWidth="1"/>
    <col min="3" max="3" width="18.7109375" style="1" customWidth="1"/>
    <col min="4" max="4" width="18.140625" style="1" customWidth="1"/>
    <col min="5" max="5" width="17.5703125" style="1" customWidth="1"/>
    <col min="6" max="6" width="18.28515625" style="1" customWidth="1"/>
    <col min="7" max="7" width="25.5703125" style="1" customWidth="1"/>
    <col min="8" max="8" width="20" style="1" customWidth="1"/>
    <col min="9" max="9" width="18" style="1" bestFit="1" customWidth="1"/>
    <col min="10" max="10" width="16.28515625" style="1" customWidth="1"/>
    <col min="11" max="11" width="15" style="1" customWidth="1"/>
    <col min="12" max="16384" width="11.42578125" style="1"/>
  </cols>
  <sheetData>
    <row r="1" spans="1:11" ht="30" customHeight="1" x14ac:dyDescent="0.2">
      <c r="A1" s="294" t="str">
        <f>T('2. ETAPAS'!C8:G8)</f>
        <v/>
      </c>
      <c r="B1" s="294"/>
      <c r="C1" s="294"/>
      <c r="D1" s="294"/>
      <c r="E1" s="294"/>
      <c r="F1" s="294"/>
      <c r="G1" s="294"/>
      <c r="H1" s="294"/>
    </row>
    <row r="2" spans="1:11" ht="18" customHeight="1" x14ac:dyDescent="0.2">
      <c r="A2" s="202"/>
      <c r="B2" s="202"/>
      <c r="C2" s="202"/>
      <c r="D2" s="202"/>
      <c r="E2" s="202"/>
      <c r="F2" s="202"/>
      <c r="G2" s="202"/>
      <c r="H2" s="202"/>
      <c r="I2" s="200"/>
    </row>
    <row r="3" spans="1:11" ht="18" x14ac:dyDescent="0.25">
      <c r="A3" s="59" t="s">
        <v>155</v>
      </c>
      <c r="B3" s="60"/>
      <c r="C3" s="60"/>
      <c r="D3" s="60"/>
      <c r="E3" s="60"/>
      <c r="F3" s="60"/>
      <c r="G3" s="60"/>
      <c r="H3" s="60"/>
      <c r="I3" s="200" t="str">
        <f>CONCATENATE('1. Indice'!$D$3,"  ",'1. Indice'!$J$3)</f>
        <v>ESPRO  2017</v>
      </c>
    </row>
    <row r="4" spans="1:11" ht="15" x14ac:dyDescent="0.2">
      <c r="A4" s="42"/>
      <c r="B4" s="42"/>
      <c r="C4" s="42"/>
      <c r="D4" s="42"/>
      <c r="E4" s="42"/>
      <c r="F4" s="42"/>
      <c r="G4" s="42"/>
      <c r="H4" s="42"/>
    </row>
    <row r="5" spans="1:11" ht="15" x14ac:dyDescent="0.2">
      <c r="A5" s="42"/>
      <c r="B5" s="42"/>
      <c r="C5" s="42"/>
      <c r="D5" s="42"/>
      <c r="E5" s="42"/>
      <c r="F5" s="42"/>
      <c r="G5" s="42"/>
      <c r="H5" s="42"/>
    </row>
    <row r="6" spans="1:11" ht="15.75" x14ac:dyDescent="0.25">
      <c r="A6" s="47" t="s">
        <v>159</v>
      </c>
      <c r="B6" s="42"/>
      <c r="C6" s="42"/>
      <c r="D6" s="42"/>
      <c r="E6" s="42"/>
      <c r="F6" s="42"/>
      <c r="H6" s="42"/>
    </row>
    <row r="7" spans="1:11" ht="16.5" thickBot="1" x14ac:dyDescent="0.3">
      <c r="A7" s="47"/>
      <c r="B7" s="42"/>
      <c r="C7" s="42"/>
      <c r="D7" s="42"/>
      <c r="E7" s="42"/>
      <c r="F7" s="42"/>
      <c r="H7" s="42"/>
    </row>
    <row r="8" spans="1:11" ht="51" customHeight="1" x14ac:dyDescent="0.2">
      <c r="A8" s="297" t="s">
        <v>123</v>
      </c>
      <c r="B8" s="297" t="s">
        <v>102</v>
      </c>
      <c r="C8" s="297" t="s">
        <v>117</v>
      </c>
      <c r="D8" s="300" t="s">
        <v>27</v>
      </c>
      <c r="E8" s="297" t="s">
        <v>124</v>
      </c>
      <c r="F8" s="297" t="s">
        <v>24</v>
      </c>
      <c r="G8" s="297" t="s">
        <v>98</v>
      </c>
      <c r="H8" s="297" t="s">
        <v>104</v>
      </c>
      <c r="I8" s="295" t="s">
        <v>25</v>
      </c>
      <c r="J8" s="207"/>
      <c r="K8" s="207"/>
    </row>
    <row r="9" spans="1:11" ht="13.5" thickBot="1" x14ac:dyDescent="0.25">
      <c r="A9" s="298"/>
      <c r="B9" s="298"/>
      <c r="C9" s="299"/>
      <c r="D9" s="301"/>
      <c r="E9" s="298" t="s">
        <v>15</v>
      </c>
      <c r="F9" s="298"/>
      <c r="G9" s="298"/>
      <c r="H9" s="298"/>
      <c r="I9" s="296"/>
      <c r="J9" s="215" t="s">
        <v>21</v>
      </c>
      <c r="K9" s="215" t="s">
        <v>26</v>
      </c>
    </row>
    <row r="10" spans="1:11" ht="15" x14ac:dyDescent="0.2">
      <c r="A10" s="170"/>
      <c r="B10" s="170"/>
      <c r="C10" s="171"/>
      <c r="D10" s="172"/>
      <c r="E10" s="169"/>
      <c r="F10" s="236">
        <f>ROUNDUP(C10*D10*E10,0)</f>
        <v>0</v>
      </c>
      <c r="G10" s="237">
        <v>0</v>
      </c>
      <c r="H10" s="229">
        <f>ROUNDUP(+F10-G10,0)</f>
        <v>0</v>
      </c>
      <c r="I10" s="76" t="str">
        <f>IF(H10&lt;0,"REVISAR","")</f>
        <v/>
      </c>
      <c r="J10" s="41" t="str">
        <f>IF(F10&gt;0,IF(A10="","COMPLETAR",""),"")</f>
        <v/>
      </c>
      <c r="K10" s="41" t="str">
        <f>IF(A10&lt;&gt;"",IF(F10=0,"COMPLETAR",""),"")</f>
        <v/>
      </c>
    </row>
    <row r="11" spans="1:11" ht="15" x14ac:dyDescent="0.2">
      <c r="A11" s="150"/>
      <c r="B11" s="150"/>
      <c r="C11" s="151"/>
      <c r="D11" s="152"/>
      <c r="E11" s="160"/>
      <c r="F11" s="236">
        <f t="shared" ref="F11:F32" si="0">ROUNDUP(C11*D11*E11,0)</f>
        <v>0</v>
      </c>
      <c r="G11" s="237">
        <v>0</v>
      </c>
      <c r="H11" s="229">
        <f t="shared" ref="H11:H32" si="1">ROUNDUP(+F11-G11,0)</f>
        <v>0</v>
      </c>
      <c r="I11" s="76" t="str">
        <f t="shared" ref="I11:I32" si="2">IF(H11&lt;0,"REVISAR","")</f>
        <v/>
      </c>
      <c r="J11" s="41" t="str">
        <f>IF(F11&gt;0,IF(A11="","COMPLETAR",""),"")</f>
        <v/>
      </c>
      <c r="K11" s="41" t="str">
        <f>IF(A11&lt;&gt;"",IF(F11=0,"COMPLETAR",""),"")</f>
        <v/>
      </c>
    </row>
    <row r="12" spans="1:11" ht="15" x14ac:dyDescent="0.2">
      <c r="A12" s="150"/>
      <c r="B12" s="150"/>
      <c r="C12" s="151"/>
      <c r="D12" s="152"/>
      <c r="E12" s="160"/>
      <c r="F12" s="236">
        <f t="shared" si="0"/>
        <v>0</v>
      </c>
      <c r="G12" s="237">
        <v>0</v>
      </c>
      <c r="H12" s="229">
        <f t="shared" si="1"/>
        <v>0</v>
      </c>
      <c r="I12" s="76" t="str">
        <f t="shared" si="2"/>
        <v/>
      </c>
      <c r="J12" s="41" t="str">
        <f>IF(F12&gt;0,IF(A12="","COMPLETAR",""),"")</f>
        <v/>
      </c>
      <c r="K12" s="41" t="str">
        <f>IF(A12&lt;&gt;"",IF(F12=0,"COMPLETAR",""),"")</f>
        <v/>
      </c>
    </row>
    <row r="13" spans="1:11" ht="15" x14ac:dyDescent="0.2">
      <c r="A13" s="150"/>
      <c r="B13" s="150"/>
      <c r="C13" s="151"/>
      <c r="D13" s="152"/>
      <c r="E13" s="160"/>
      <c r="F13" s="236">
        <f t="shared" si="0"/>
        <v>0</v>
      </c>
      <c r="G13" s="237">
        <v>0</v>
      </c>
      <c r="H13" s="229">
        <f t="shared" ref="H13:H21" si="3">ROUNDUP(+F13-G13,0)</f>
        <v>0</v>
      </c>
      <c r="I13" s="76" t="str">
        <f t="shared" si="2"/>
        <v/>
      </c>
      <c r="J13" s="41" t="str">
        <f t="shared" ref="J13:J21" si="4">IF(F13&gt;0,IF(A13="","COMPLETAR",""),"")</f>
        <v/>
      </c>
      <c r="K13" s="41" t="str">
        <f t="shared" ref="K13:K21" si="5">IF(A13&lt;&gt;"",IF(F13=0,"COMPLETAR",""),"")</f>
        <v/>
      </c>
    </row>
    <row r="14" spans="1:11" ht="15" x14ac:dyDescent="0.2">
      <c r="A14" s="150"/>
      <c r="B14" s="150"/>
      <c r="C14" s="151"/>
      <c r="D14" s="152"/>
      <c r="E14" s="160"/>
      <c r="F14" s="236">
        <f t="shared" si="0"/>
        <v>0</v>
      </c>
      <c r="G14" s="237">
        <v>0</v>
      </c>
      <c r="H14" s="229">
        <f t="shared" si="3"/>
        <v>0</v>
      </c>
      <c r="I14" s="76" t="str">
        <f t="shared" si="2"/>
        <v/>
      </c>
      <c r="J14" s="41" t="str">
        <f t="shared" si="4"/>
        <v/>
      </c>
      <c r="K14" s="41" t="str">
        <f t="shared" si="5"/>
        <v/>
      </c>
    </row>
    <row r="15" spans="1:11" ht="15" x14ac:dyDescent="0.2">
      <c r="A15" s="150"/>
      <c r="B15" s="150"/>
      <c r="C15" s="151"/>
      <c r="D15" s="152"/>
      <c r="E15" s="160"/>
      <c r="F15" s="236">
        <f t="shared" si="0"/>
        <v>0</v>
      </c>
      <c r="G15" s="237">
        <v>0</v>
      </c>
      <c r="H15" s="229">
        <f t="shared" si="3"/>
        <v>0</v>
      </c>
      <c r="I15" s="76" t="str">
        <f t="shared" si="2"/>
        <v/>
      </c>
      <c r="J15" s="41" t="str">
        <f t="shared" si="4"/>
        <v/>
      </c>
      <c r="K15" s="41" t="str">
        <f t="shared" si="5"/>
        <v/>
      </c>
    </row>
    <row r="16" spans="1:11" ht="15" x14ac:dyDescent="0.2">
      <c r="A16" s="150"/>
      <c r="B16" s="150"/>
      <c r="C16" s="151"/>
      <c r="D16" s="152"/>
      <c r="E16" s="160"/>
      <c r="F16" s="236">
        <f t="shared" si="0"/>
        <v>0</v>
      </c>
      <c r="G16" s="237">
        <v>0</v>
      </c>
      <c r="H16" s="229">
        <f t="shared" si="3"/>
        <v>0</v>
      </c>
      <c r="I16" s="76" t="str">
        <f t="shared" si="2"/>
        <v/>
      </c>
      <c r="J16" s="41" t="str">
        <f t="shared" si="4"/>
        <v/>
      </c>
      <c r="K16" s="41" t="str">
        <f t="shared" si="5"/>
        <v/>
      </c>
    </row>
    <row r="17" spans="1:11" ht="15" x14ac:dyDescent="0.2">
      <c r="A17" s="150"/>
      <c r="B17" s="150"/>
      <c r="C17" s="151"/>
      <c r="D17" s="152"/>
      <c r="E17" s="160"/>
      <c r="F17" s="236">
        <f t="shared" si="0"/>
        <v>0</v>
      </c>
      <c r="G17" s="237">
        <v>0</v>
      </c>
      <c r="H17" s="229">
        <f t="shared" si="3"/>
        <v>0</v>
      </c>
      <c r="I17" s="76" t="str">
        <f t="shared" si="2"/>
        <v/>
      </c>
      <c r="J17" s="41" t="str">
        <f t="shared" si="4"/>
        <v/>
      </c>
      <c r="K17" s="41" t="str">
        <f t="shared" si="5"/>
        <v/>
      </c>
    </row>
    <row r="18" spans="1:11" ht="15" x14ac:dyDescent="0.2">
      <c r="A18" s="150"/>
      <c r="B18" s="150"/>
      <c r="C18" s="151"/>
      <c r="D18" s="152"/>
      <c r="E18" s="160"/>
      <c r="F18" s="236">
        <f t="shared" si="0"/>
        <v>0</v>
      </c>
      <c r="G18" s="237">
        <v>0</v>
      </c>
      <c r="H18" s="229">
        <f t="shared" si="3"/>
        <v>0</v>
      </c>
      <c r="I18" s="76" t="str">
        <f t="shared" si="2"/>
        <v/>
      </c>
      <c r="J18" s="41" t="str">
        <f t="shared" si="4"/>
        <v/>
      </c>
      <c r="K18" s="41" t="str">
        <f t="shared" si="5"/>
        <v/>
      </c>
    </row>
    <row r="19" spans="1:11" ht="15" x14ac:dyDescent="0.2">
      <c r="A19" s="150"/>
      <c r="B19" s="150"/>
      <c r="C19" s="151"/>
      <c r="D19" s="152"/>
      <c r="E19" s="160"/>
      <c r="F19" s="236">
        <f t="shared" si="0"/>
        <v>0</v>
      </c>
      <c r="G19" s="237">
        <v>0</v>
      </c>
      <c r="H19" s="229">
        <f t="shared" si="3"/>
        <v>0</v>
      </c>
      <c r="I19" s="76" t="str">
        <f t="shared" si="2"/>
        <v/>
      </c>
      <c r="J19" s="41" t="str">
        <f t="shared" si="4"/>
        <v/>
      </c>
      <c r="K19" s="41" t="str">
        <f t="shared" si="5"/>
        <v/>
      </c>
    </row>
    <row r="20" spans="1:11" ht="15" x14ac:dyDescent="0.2">
      <c r="A20" s="150"/>
      <c r="B20" s="150"/>
      <c r="C20" s="151"/>
      <c r="D20" s="152"/>
      <c r="E20" s="160"/>
      <c r="F20" s="236">
        <f t="shared" si="0"/>
        <v>0</v>
      </c>
      <c r="G20" s="237">
        <v>0</v>
      </c>
      <c r="H20" s="229">
        <f t="shared" si="3"/>
        <v>0</v>
      </c>
      <c r="I20" s="76" t="str">
        <f t="shared" si="2"/>
        <v/>
      </c>
      <c r="J20" s="41" t="str">
        <f t="shared" si="4"/>
        <v/>
      </c>
      <c r="K20" s="41" t="str">
        <f t="shared" si="5"/>
        <v/>
      </c>
    </row>
    <row r="21" spans="1:11" ht="15" x14ac:dyDescent="0.2">
      <c r="A21" s="150"/>
      <c r="B21" s="150"/>
      <c r="C21" s="151"/>
      <c r="D21" s="152"/>
      <c r="E21" s="160"/>
      <c r="F21" s="236">
        <f t="shared" si="0"/>
        <v>0</v>
      </c>
      <c r="G21" s="237">
        <v>0</v>
      </c>
      <c r="H21" s="229">
        <f t="shared" si="3"/>
        <v>0</v>
      </c>
      <c r="I21" s="76" t="str">
        <f t="shared" si="2"/>
        <v/>
      </c>
      <c r="J21" s="41" t="str">
        <f t="shared" si="4"/>
        <v/>
      </c>
      <c r="K21" s="41" t="str">
        <f t="shared" si="5"/>
        <v/>
      </c>
    </row>
    <row r="22" spans="1:11" ht="15" x14ac:dyDescent="0.2">
      <c r="A22" s="150"/>
      <c r="B22" s="150"/>
      <c r="C22" s="151"/>
      <c r="D22" s="152"/>
      <c r="E22" s="160"/>
      <c r="F22" s="236">
        <f t="shared" si="0"/>
        <v>0</v>
      </c>
      <c r="G22" s="237">
        <v>0</v>
      </c>
      <c r="H22" s="229">
        <f t="shared" si="1"/>
        <v>0</v>
      </c>
      <c r="I22" s="76" t="str">
        <f t="shared" si="2"/>
        <v/>
      </c>
      <c r="J22" s="41" t="str">
        <f t="shared" ref="J22:J32" si="6">IF(F22&gt;0,IF(A22="","COMPLETAR",""),"")</f>
        <v/>
      </c>
      <c r="K22" s="41" t="str">
        <f t="shared" ref="K22:K32" si="7">IF(A22&lt;&gt;"",IF(F22=0,"COMPLETAR",""),"")</f>
        <v/>
      </c>
    </row>
    <row r="23" spans="1:11" ht="15" x14ac:dyDescent="0.2">
      <c r="A23" s="150"/>
      <c r="B23" s="150"/>
      <c r="C23" s="151"/>
      <c r="D23" s="152"/>
      <c r="E23" s="160"/>
      <c r="F23" s="236">
        <f t="shared" si="0"/>
        <v>0</v>
      </c>
      <c r="G23" s="237">
        <v>0</v>
      </c>
      <c r="H23" s="229">
        <f t="shared" si="1"/>
        <v>0</v>
      </c>
      <c r="I23" s="76" t="str">
        <f t="shared" si="2"/>
        <v/>
      </c>
      <c r="J23" s="41" t="str">
        <f t="shared" si="6"/>
        <v/>
      </c>
      <c r="K23" s="41" t="str">
        <f t="shared" si="7"/>
        <v/>
      </c>
    </row>
    <row r="24" spans="1:11" ht="15" x14ac:dyDescent="0.2">
      <c r="A24" s="150"/>
      <c r="B24" s="150"/>
      <c r="C24" s="151"/>
      <c r="D24" s="152"/>
      <c r="E24" s="160"/>
      <c r="F24" s="236">
        <f t="shared" si="0"/>
        <v>0</v>
      </c>
      <c r="G24" s="237">
        <v>0</v>
      </c>
      <c r="H24" s="229">
        <f t="shared" si="1"/>
        <v>0</v>
      </c>
      <c r="I24" s="76" t="str">
        <f t="shared" si="2"/>
        <v/>
      </c>
      <c r="J24" s="41" t="str">
        <f t="shared" si="6"/>
        <v/>
      </c>
      <c r="K24" s="41" t="str">
        <f t="shared" si="7"/>
        <v/>
      </c>
    </row>
    <row r="25" spans="1:11" ht="15" x14ac:dyDescent="0.2">
      <c r="A25" s="150"/>
      <c r="B25" s="150"/>
      <c r="C25" s="151"/>
      <c r="D25" s="152"/>
      <c r="E25" s="160"/>
      <c r="F25" s="236">
        <f t="shared" si="0"/>
        <v>0</v>
      </c>
      <c r="G25" s="237">
        <v>0</v>
      </c>
      <c r="H25" s="229">
        <f t="shared" si="1"/>
        <v>0</v>
      </c>
      <c r="I25" s="76" t="str">
        <f t="shared" si="2"/>
        <v/>
      </c>
      <c r="J25" s="41" t="str">
        <f t="shared" si="6"/>
        <v/>
      </c>
      <c r="K25" s="41" t="str">
        <f t="shared" si="7"/>
        <v/>
      </c>
    </row>
    <row r="26" spans="1:11" ht="15" x14ac:dyDescent="0.2">
      <c r="A26" s="150"/>
      <c r="B26" s="150"/>
      <c r="C26" s="151"/>
      <c r="D26" s="152"/>
      <c r="E26" s="160"/>
      <c r="F26" s="236">
        <f t="shared" si="0"/>
        <v>0</v>
      </c>
      <c r="G26" s="237">
        <v>0</v>
      </c>
      <c r="H26" s="229">
        <f t="shared" si="1"/>
        <v>0</v>
      </c>
      <c r="I26" s="76" t="str">
        <f t="shared" si="2"/>
        <v/>
      </c>
      <c r="J26" s="41" t="str">
        <f t="shared" si="6"/>
        <v/>
      </c>
      <c r="K26" s="41" t="str">
        <f t="shared" si="7"/>
        <v/>
      </c>
    </row>
    <row r="27" spans="1:11" ht="15" x14ac:dyDescent="0.2">
      <c r="A27" s="150"/>
      <c r="B27" s="150"/>
      <c r="C27" s="151"/>
      <c r="D27" s="152"/>
      <c r="E27" s="160"/>
      <c r="F27" s="236">
        <f t="shared" si="0"/>
        <v>0</v>
      </c>
      <c r="G27" s="237">
        <v>0</v>
      </c>
      <c r="H27" s="229">
        <f t="shared" si="1"/>
        <v>0</v>
      </c>
      <c r="I27" s="76" t="str">
        <f t="shared" si="2"/>
        <v/>
      </c>
      <c r="J27" s="41" t="str">
        <f t="shared" si="6"/>
        <v/>
      </c>
      <c r="K27" s="41" t="str">
        <f t="shared" si="7"/>
        <v/>
      </c>
    </row>
    <row r="28" spans="1:11" ht="15" x14ac:dyDescent="0.2">
      <c r="A28" s="150"/>
      <c r="B28" s="150"/>
      <c r="C28" s="151"/>
      <c r="D28" s="152"/>
      <c r="E28" s="160"/>
      <c r="F28" s="236">
        <f t="shared" si="0"/>
        <v>0</v>
      </c>
      <c r="G28" s="237">
        <v>0</v>
      </c>
      <c r="H28" s="229">
        <f t="shared" si="1"/>
        <v>0</v>
      </c>
      <c r="I28" s="76" t="str">
        <f t="shared" si="2"/>
        <v/>
      </c>
      <c r="J28" s="41" t="str">
        <f t="shared" si="6"/>
        <v/>
      </c>
      <c r="K28" s="41" t="str">
        <f t="shared" si="7"/>
        <v/>
      </c>
    </row>
    <row r="29" spans="1:11" ht="15" x14ac:dyDescent="0.2">
      <c r="A29" s="150"/>
      <c r="B29" s="150"/>
      <c r="C29" s="151"/>
      <c r="D29" s="152"/>
      <c r="E29" s="160"/>
      <c r="F29" s="236">
        <f t="shared" si="0"/>
        <v>0</v>
      </c>
      <c r="G29" s="237">
        <v>0</v>
      </c>
      <c r="H29" s="229">
        <f t="shared" si="1"/>
        <v>0</v>
      </c>
      <c r="I29" s="76" t="str">
        <f t="shared" si="2"/>
        <v/>
      </c>
      <c r="J29" s="41" t="str">
        <f t="shared" si="6"/>
        <v/>
      </c>
      <c r="K29" s="41" t="str">
        <f t="shared" si="7"/>
        <v/>
      </c>
    </row>
    <row r="30" spans="1:11" ht="15" x14ac:dyDescent="0.2">
      <c r="A30" s="150"/>
      <c r="B30" s="150"/>
      <c r="C30" s="151"/>
      <c r="D30" s="152"/>
      <c r="E30" s="160"/>
      <c r="F30" s="236">
        <f t="shared" si="0"/>
        <v>0</v>
      </c>
      <c r="G30" s="237">
        <v>0</v>
      </c>
      <c r="H30" s="229">
        <f t="shared" si="1"/>
        <v>0</v>
      </c>
      <c r="I30" s="76" t="str">
        <f t="shared" si="2"/>
        <v/>
      </c>
      <c r="J30" s="41" t="str">
        <f t="shared" si="6"/>
        <v/>
      </c>
      <c r="K30" s="41" t="str">
        <f t="shared" si="7"/>
        <v/>
      </c>
    </row>
    <row r="31" spans="1:11" ht="15" x14ac:dyDescent="0.2">
      <c r="A31" s="150"/>
      <c r="B31" s="150"/>
      <c r="C31" s="151"/>
      <c r="D31" s="152"/>
      <c r="E31" s="160"/>
      <c r="F31" s="236">
        <f t="shared" si="0"/>
        <v>0</v>
      </c>
      <c r="G31" s="237">
        <v>0</v>
      </c>
      <c r="H31" s="229">
        <f t="shared" si="1"/>
        <v>0</v>
      </c>
      <c r="I31" s="76" t="str">
        <f t="shared" si="2"/>
        <v/>
      </c>
      <c r="J31" s="41" t="str">
        <f t="shared" si="6"/>
        <v/>
      </c>
      <c r="K31" s="41" t="str">
        <f t="shared" si="7"/>
        <v/>
      </c>
    </row>
    <row r="32" spans="1:11" ht="15" x14ac:dyDescent="0.2">
      <c r="A32" s="150"/>
      <c r="B32" s="150"/>
      <c r="C32" s="151"/>
      <c r="D32" s="152"/>
      <c r="E32" s="160"/>
      <c r="F32" s="236">
        <f t="shared" si="0"/>
        <v>0</v>
      </c>
      <c r="G32" s="237">
        <v>0</v>
      </c>
      <c r="H32" s="229">
        <f t="shared" si="1"/>
        <v>0</v>
      </c>
      <c r="I32" s="76" t="str">
        <f t="shared" si="2"/>
        <v/>
      </c>
      <c r="J32" s="41" t="str">
        <f t="shared" si="6"/>
        <v/>
      </c>
      <c r="K32" s="41" t="str">
        <f t="shared" si="7"/>
        <v/>
      </c>
    </row>
    <row r="33" spans="1:11" ht="15.75" x14ac:dyDescent="0.25">
      <c r="A33" s="77"/>
      <c r="B33" s="77"/>
      <c r="C33" s="78"/>
      <c r="D33" s="65"/>
      <c r="E33" s="74" t="s">
        <v>22</v>
      </c>
      <c r="F33" s="234">
        <f>SUM(F8:F32)</f>
        <v>0</v>
      </c>
      <c r="G33" s="238">
        <f>SUM(G8:G32)</f>
        <v>0</v>
      </c>
      <c r="H33" s="234">
        <f>SUM(H8:H32)</f>
        <v>0</v>
      </c>
      <c r="I33" s="76"/>
      <c r="J33" s="41"/>
      <c r="K33" s="41"/>
    </row>
    <row r="34" spans="1:11" ht="15.75" x14ac:dyDescent="0.25">
      <c r="A34" s="77"/>
      <c r="B34" s="77"/>
      <c r="C34" s="78"/>
      <c r="D34" s="65"/>
      <c r="E34" s="47"/>
      <c r="F34" s="71"/>
      <c r="G34" s="71"/>
      <c r="H34" s="71"/>
      <c r="I34" s="76"/>
      <c r="J34" s="41"/>
      <c r="K34" s="41"/>
    </row>
    <row r="35" spans="1:11" ht="15" x14ac:dyDescent="0.2">
      <c r="A35" s="77"/>
      <c r="B35" s="77"/>
      <c r="C35" s="78"/>
      <c r="D35" s="65"/>
      <c r="E35" s="65"/>
      <c r="F35" s="78"/>
      <c r="G35" s="78"/>
      <c r="H35" s="78"/>
      <c r="I35" s="76"/>
      <c r="J35" s="41"/>
      <c r="K35" s="41"/>
    </row>
    <row r="36" spans="1:11" ht="15.75" x14ac:dyDescent="0.25">
      <c r="A36" s="47" t="s">
        <v>156</v>
      </c>
      <c r="B36" s="42"/>
      <c r="C36" s="42"/>
      <c r="D36" s="42"/>
      <c r="E36" s="234">
        <f>+H33</f>
        <v>0</v>
      </c>
      <c r="F36" s="71"/>
      <c r="G36" s="71"/>
      <c r="H36" s="71"/>
    </row>
    <row r="37" spans="1:11" ht="15.75" x14ac:dyDescent="0.25">
      <c r="A37" s="47" t="s">
        <v>157</v>
      </c>
      <c r="B37" s="42"/>
      <c r="C37" s="42"/>
      <c r="D37" s="42"/>
      <c r="E37" s="234">
        <f>+G33</f>
        <v>0</v>
      </c>
      <c r="F37" s="71"/>
      <c r="G37" s="71"/>
      <c r="H37" s="71"/>
    </row>
    <row r="38" spans="1:11" ht="15.75" x14ac:dyDescent="0.25">
      <c r="A38" s="47" t="s">
        <v>158</v>
      </c>
      <c r="B38" s="42"/>
      <c r="C38" s="42"/>
      <c r="D38" s="42"/>
      <c r="E38" s="234">
        <f>SUM(E36:E37)</f>
        <v>0</v>
      </c>
    </row>
  </sheetData>
  <sheetProtection password="8B62" sheet="1" objects="1" scenarios="1"/>
  <mergeCells count="10">
    <mergeCell ref="I8:I9"/>
    <mergeCell ref="B8:B9"/>
    <mergeCell ref="C8:C9"/>
    <mergeCell ref="D8:D9"/>
    <mergeCell ref="A1:H1"/>
    <mergeCell ref="A8:A9"/>
    <mergeCell ref="E8:E9"/>
    <mergeCell ref="F8:F9"/>
    <mergeCell ref="G8:G9"/>
    <mergeCell ref="H8:H9"/>
  </mergeCells>
  <phoneticPr fontId="0" type="noConversion"/>
  <dataValidations xWindow="630" yWindow="465" count="7">
    <dataValidation type="whole" operator="greaterThanOrEqual" allowBlank="1" showInputMessage="1" showErrorMessage="1" sqref="F33:G33">
      <formula1>0</formula1>
    </dataValidation>
    <dataValidation type="custom" showInputMessage="1" showErrorMessage="1" error="INGRESAR VALOR ENTRE 1 Y 100_x000a_" sqref="E10:E32">
      <formula1>AND(E10&gt;0,E10&lt;=100)</formula1>
    </dataValidation>
    <dataValidation type="whole" showInputMessage="1" showErrorMessage="1" error="NO PUEDE SER MAYOR A 24 MESES" sqref="D10:D32">
      <formula1>1</formula1>
      <formula2>24</formula2>
    </dataValidation>
    <dataValidation type="whole" operator="greaterThanOrEqual" showInputMessage="1" showErrorMessage="1" error="INGRESAR VALORES SIN DECIMALES" sqref="C10:C32">
      <formula1>0</formula1>
    </dataValidation>
    <dataValidation type="whole" operator="greaterThanOrEqual" showInputMessage="1" showErrorMessage="1" error="ESTE VALOR DEBE NO PUEDE SER MAYOR AL COSTO TOTAL" prompt="ESTE VALOR DEBE NO PUEDE SER MAYOR AL COSTO TOTAL" sqref="F10:F32">
      <formula1>0</formula1>
    </dataValidation>
    <dataValidation type="decimal" operator="lessThanOrEqual" allowBlank="1" showInputMessage="1" showErrorMessage="1" error="ESTE VALOR DEBE NO PUEDE SER MAYOR AL COSTO TOTAL" prompt="ESTE VALOR DEBE NO PUEDE SER MAYOR AL COSTO TOTAL" sqref="G35">
      <formula1>F35</formula1>
    </dataValidation>
    <dataValidation type="whole" operator="equal" showInputMessage="1" showErrorMessage="1" error="NO SE PUEDE CONSIGNAR RRHH FINACIADOS POR MINCYT. ESTA CASILLA DEBE SER IGUAL A CERO" prompt="ESTA CASILLA DEBE QUEDAR EN CERO, NO SE PERMITE RRHH FINANCIADOS POR MINCYT_x000a_" sqref="G10:G32">
      <formula1>0</formula1>
    </dataValidation>
  </dataValidations>
  <pageMargins left="0.35433070866141736" right="0.19685039370078741" top="0.62992125984251968" bottom="0.31496062992125984" header="0" footer="0"/>
  <pageSetup paperSize="9" scale="58" orientation="landscape" horizontalDpi="300" verticalDpi="300" r:id="rId1"/>
  <headerFooter scaleWithDoc="0" alignWithMargins="0">
    <oddHeader xml:space="preserve">&amp;C&amp;12&amp;G
</oddHeader>
    <oddFooter>&amp;CBases y Condiciones del Llamado a la Presentación de Proyectos - COFECYT – Versión 02 (2017) &amp;R&amp;A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K35"/>
  <sheetViews>
    <sheetView showGridLines="0" zoomScale="75" zoomScaleNormal="75" zoomScaleSheetLayoutView="50" zoomScalePageLayoutView="75" workbookViewId="0">
      <selection activeCell="A42" sqref="A42"/>
    </sheetView>
  </sheetViews>
  <sheetFormatPr baseColWidth="10" defaultRowHeight="12.75" x14ac:dyDescent="0.2"/>
  <cols>
    <col min="1" max="1" width="65.42578125" style="1" customWidth="1"/>
    <col min="2" max="2" width="16.28515625" style="1" customWidth="1"/>
    <col min="3" max="3" width="15.28515625" style="1" customWidth="1"/>
    <col min="4" max="4" width="19.42578125" style="1" customWidth="1"/>
    <col min="5" max="5" width="20.7109375" style="1" customWidth="1"/>
    <col min="6" max="6" width="20.140625" style="1" customWidth="1"/>
    <col min="7" max="7" width="15.5703125" style="1" customWidth="1"/>
    <col min="8" max="8" width="19.28515625" style="1" bestFit="1" customWidth="1"/>
    <col min="9" max="9" width="13.7109375" style="1" customWidth="1"/>
    <col min="10" max="16384" width="11.42578125" style="1"/>
  </cols>
  <sheetData>
    <row r="1" spans="1:11" ht="30" customHeight="1" x14ac:dyDescent="0.2">
      <c r="A1" s="294" t="str">
        <f>T('2. ETAPAS'!C8:G8)</f>
        <v/>
      </c>
      <c r="B1" s="294"/>
      <c r="C1" s="294"/>
      <c r="D1" s="294"/>
      <c r="E1" s="294"/>
      <c r="F1" s="294"/>
      <c r="G1" s="294"/>
      <c r="I1" s="197"/>
    </row>
    <row r="2" spans="1:11" ht="14.25" customHeight="1" x14ac:dyDescent="0.2">
      <c r="A2" s="202"/>
      <c r="B2" s="202"/>
      <c r="C2" s="202"/>
      <c r="D2" s="202"/>
      <c r="E2" s="202"/>
      <c r="F2" s="202"/>
      <c r="G2" s="202"/>
      <c r="H2" s="200"/>
      <c r="I2" s="197"/>
    </row>
    <row r="3" spans="1:11" ht="18" x14ac:dyDescent="0.25">
      <c r="A3" s="59" t="s">
        <v>163</v>
      </c>
      <c r="B3" s="60"/>
      <c r="C3" s="60"/>
      <c r="D3" s="60"/>
      <c r="E3" s="60"/>
      <c r="F3" s="60"/>
      <c r="H3" s="200" t="str">
        <f>CONCATENATE('1. Indice'!$D$3,"  ",'1. Indice'!$J$3)</f>
        <v>ESPRO  2017</v>
      </c>
    </row>
    <row r="4" spans="1:11" ht="15.75" thickBot="1" x14ac:dyDescent="0.25">
      <c r="A4" s="43"/>
      <c r="B4" s="42"/>
      <c r="C4" s="42"/>
      <c r="D4" s="42"/>
      <c r="E4" s="42"/>
      <c r="F4" s="42"/>
    </row>
    <row r="5" spans="1:11" ht="45" customHeight="1" x14ac:dyDescent="0.2">
      <c r="A5" s="297" t="s">
        <v>20</v>
      </c>
      <c r="B5" s="302" t="s">
        <v>28</v>
      </c>
      <c r="C5" s="303"/>
      <c r="D5" s="297" t="s">
        <v>24</v>
      </c>
      <c r="E5" s="297" t="s">
        <v>121</v>
      </c>
      <c r="F5" s="304" t="s">
        <v>104</v>
      </c>
    </row>
    <row r="6" spans="1:11" ht="32.25" thickBot="1" x14ac:dyDescent="0.25">
      <c r="A6" s="299"/>
      <c r="B6" s="174" t="s">
        <v>29</v>
      </c>
      <c r="C6" s="174" t="s">
        <v>30</v>
      </c>
      <c r="D6" s="299"/>
      <c r="E6" s="299"/>
      <c r="F6" s="305"/>
      <c r="G6" s="216" t="s">
        <v>25</v>
      </c>
      <c r="H6" s="215" t="s">
        <v>21</v>
      </c>
      <c r="I6" s="215" t="s">
        <v>26</v>
      </c>
      <c r="J6" s="207"/>
      <c r="K6" s="207"/>
    </row>
    <row r="7" spans="1:11" ht="15" x14ac:dyDescent="0.2">
      <c r="A7" s="148"/>
      <c r="B7" s="173"/>
      <c r="C7" s="173"/>
      <c r="D7" s="228"/>
      <c r="E7" s="228"/>
      <c r="F7" s="229">
        <f>+D7-E7</f>
        <v>0</v>
      </c>
      <c r="G7" s="76" t="str">
        <f t="shared" ref="G7:G29" si="0">IF(F7&lt;0,"REVISAR","")</f>
        <v/>
      </c>
      <c r="H7" s="41" t="str">
        <f>IF(D7&gt;0,IF(A7="","COMPLETAR",""),"")</f>
        <v/>
      </c>
      <c r="I7" s="41" t="str">
        <f>IF(A7&lt;&gt;"",IF(D7=0,"COMPLETAR",""),"")</f>
        <v/>
      </c>
    </row>
    <row r="8" spans="1:11" ht="15" x14ac:dyDescent="0.2">
      <c r="A8" s="149"/>
      <c r="B8" s="159"/>
      <c r="C8" s="159"/>
      <c r="D8" s="230"/>
      <c r="E8" s="230"/>
      <c r="F8" s="231">
        <f>+D8-E8</f>
        <v>0</v>
      </c>
      <c r="G8" s="76" t="str">
        <f t="shared" si="0"/>
        <v/>
      </c>
      <c r="H8" s="41" t="str">
        <f t="shared" ref="H8:H29" si="1">IF(D8&gt;0,IF(A8="","COMPLETAR",""),"")</f>
        <v/>
      </c>
      <c r="I8" s="41" t="str">
        <f t="shared" ref="I8:I29" si="2">IF(A8&lt;&gt;"",IF(D8=0,"COMPLETAR",""),"")</f>
        <v/>
      </c>
    </row>
    <row r="9" spans="1:11" ht="15" x14ac:dyDescent="0.2">
      <c r="A9" s="149"/>
      <c r="B9" s="159"/>
      <c r="C9" s="159"/>
      <c r="D9" s="230"/>
      <c r="E9" s="230"/>
      <c r="F9" s="231">
        <f t="shared" ref="F9:F17" si="3">+D9-E9</f>
        <v>0</v>
      </c>
      <c r="G9" s="76" t="str">
        <f t="shared" si="0"/>
        <v/>
      </c>
      <c r="H9" s="41" t="str">
        <f t="shared" ref="H9:H17" si="4">IF(D9&gt;0,IF(A9="","COMPLETAR",""),"")</f>
        <v/>
      </c>
      <c r="I9" s="41" t="str">
        <f t="shared" ref="I9:I17" si="5">IF(A9&lt;&gt;"",IF(D9=0,"COMPLETAR",""),"")</f>
        <v/>
      </c>
    </row>
    <row r="10" spans="1:11" ht="15" x14ac:dyDescent="0.2">
      <c r="A10" s="149"/>
      <c r="B10" s="159"/>
      <c r="C10" s="159"/>
      <c r="D10" s="230"/>
      <c r="E10" s="230"/>
      <c r="F10" s="231">
        <f t="shared" si="3"/>
        <v>0</v>
      </c>
      <c r="G10" s="76" t="str">
        <f t="shared" si="0"/>
        <v/>
      </c>
      <c r="H10" s="41" t="str">
        <f t="shared" si="4"/>
        <v/>
      </c>
      <c r="I10" s="41" t="str">
        <f t="shared" si="5"/>
        <v/>
      </c>
    </row>
    <row r="11" spans="1:11" ht="15" x14ac:dyDescent="0.2">
      <c r="A11" s="149"/>
      <c r="B11" s="159"/>
      <c r="C11" s="159"/>
      <c r="D11" s="230"/>
      <c r="E11" s="230"/>
      <c r="F11" s="231">
        <f t="shared" si="3"/>
        <v>0</v>
      </c>
      <c r="G11" s="76" t="str">
        <f t="shared" si="0"/>
        <v/>
      </c>
      <c r="H11" s="41" t="str">
        <f t="shared" si="4"/>
        <v/>
      </c>
      <c r="I11" s="41" t="str">
        <f t="shared" si="5"/>
        <v/>
      </c>
    </row>
    <row r="12" spans="1:11" ht="15" x14ac:dyDescent="0.2">
      <c r="A12" s="149"/>
      <c r="B12" s="159"/>
      <c r="C12" s="159"/>
      <c r="D12" s="230"/>
      <c r="E12" s="230"/>
      <c r="F12" s="231">
        <f t="shared" si="3"/>
        <v>0</v>
      </c>
      <c r="G12" s="76" t="str">
        <f t="shared" si="0"/>
        <v/>
      </c>
      <c r="H12" s="41" t="str">
        <f t="shared" si="4"/>
        <v/>
      </c>
      <c r="I12" s="41" t="str">
        <f t="shared" si="5"/>
        <v/>
      </c>
    </row>
    <row r="13" spans="1:11" ht="15" x14ac:dyDescent="0.2">
      <c r="A13" s="149"/>
      <c r="B13" s="159"/>
      <c r="C13" s="159"/>
      <c r="D13" s="230"/>
      <c r="E13" s="230"/>
      <c r="F13" s="231">
        <f t="shared" si="3"/>
        <v>0</v>
      </c>
      <c r="G13" s="76" t="str">
        <f t="shared" si="0"/>
        <v/>
      </c>
      <c r="H13" s="41" t="str">
        <f t="shared" si="4"/>
        <v/>
      </c>
      <c r="I13" s="41" t="str">
        <f t="shared" si="5"/>
        <v/>
      </c>
    </row>
    <row r="14" spans="1:11" ht="15" x14ac:dyDescent="0.2">
      <c r="A14" s="149"/>
      <c r="B14" s="159"/>
      <c r="C14" s="159"/>
      <c r="D14" s="230"/>
      <c r="E14" s="230"/>
      <c r="F14" s="231">
        <f t="shared" si="3"/>
        <v>0</v>
      </c>
      <c r="G14" s="76" t="str">
        <f t="shared" si="0"/>
        <v/>
      </c>
      <c r="H14" s="41" t="str">
        <f t="shared" si="4"/>
        <v/>
      </c>
      <c r="I14" s="41" t="str">
        <f t="shared" si="5"/>
        <v/>
      </c>
    </row>
    <row r="15" spans="1:11" ht="15" x14ac:dyDescent="0.2">
      <c r="A15" s="149"/>
      <c r="B15" s="159"/>
      <c r="C15" s="159"/>
      <c r="D15" s="230"/>
      <c r="E15" s="230"/>
      <c r="F15" s="231">
        <f t="shared" si="3"/>
        <v>0</v>
      </c>
      <c r="G15" s="76" t="str">
        <f t="shared" si="0"/>
        <v/>
      </c>
      <c r="H15" s="41" t="str">
        <f t="shared" si="4"/>
        <v/>
      </c>
      <c r="I15" s="41" t="str">
        <f t="shared" si="5"/>
        <v/>
      </c>
    </row>
    <row r="16" spans="1:11" ht="15" x14ac:dyDescent="0.2">
      <c r="A16" s="149"/>
      <c r="B16" s="159"/>
      <c r="C16" s="159"/>
      <c r="D16" s="230"/>
      <c r="E16" s="230"/>
      <c r="F16" s="231">
        <f t="shared" si="3"/>
        <v>0</v>
      </c>
      <c r="G16" s="76" t="str">
        <f t="shared" si="0"/>
        <v/>
      </c>
      <c r="H16" s="41" t="str">
        <f t="shared" si="4"/>
        <v/>
      </c>
      <c r="I16" s="41" t="str">
        <f t="shared" si="5"/>
        <v/>
      </c>
    </row>
    <row r="17" spans="1:9" ht="15" x14ac:dyDescent="0.2">
      <c r="A17" s="149"/>
      <c r="B17" s="159"/>
      <c r="C17" s="159"/>
      <c r="D17" s="230"/>
      <c r="E17" s="230"/>
      <c r="F17" s="231">
        <f t="shared" si="3"/>
        <v>0</v>
      </c>
      <c r="G17" s="76" t="str">
        <f t="shared" si="0"/>
        <v/>
      </c>
      <c r="H17" s="41" t="str">
        <f t="shared" si="4"/>
        <v/>
      </c>
      <c r="I17" s="41" t="str">
        <f t="shared" si="5"/>
        <v/>
      </c>
    </row>
    <row r="18" spans="1:9" ht="15" x14ac:dyDescent="0.2">
      <c r="A18" s="149"/>
      <c r="B18" s="159"/>
      <c r="C18" s="159"/>
      <c r="D18" s="230"/>
      <c r="E18" s="230"/>
      <c r="F18" s="231">
        <f>+D18-E18</f>
        <v>0</v>
      </c>
      <c r="G18" s="76" t="str">
        <f t="shared" si="0"/>
        <v/>
      </c>
      <c r="H18" s="41" t="str">
        <f t="shared" si="1"/>
        <v/>
      </c>
      <c r="I18" s="41" t="str">
        <f t="shared" si="2"/>
        <v/>
      </c>
    </row>
    <row r="19" spans="1:9" ht="15" x14ac:dyDescent="0.2">
      <c r="A19" s="149"/>
      <c r="B19" s="159"/>
      <c r="C19" s="159"/>
      <c r="D19" s="230"/>
      <c r="E19" s="230"/>
      <c r="F19" s="231">
        <f t="shared" ref="F19:F24" si="6">+D19-E19</f>
        <v>0</v>
      </c>
      <c r="G19" s="76" t="str">
        <f t="shared" si="0"/>
        <v/>
      </c>
      <c r="H19" s="41" t="str">
        <f t="shared" si="1"/>
        <v/>
      </c>
      <c r="I19" s="41" t="str">
        <f t="shared" si="2"/>
        <v/>
      </c>
    </row>
    <row r="20" spans="1:9" ht="15" x14ac:dyDescent="0.2">
      <c r="A20" s="149"/>
      <c r="B20" s="159"/>
      <c r="C20" s="159"/>
      <c r="D20" s="230"/>
      <c r="E20" s="230"/>
      <c r="F20" s="231">
        <f t="shared" si="6"/>
        <v>0</v>
      </c>
      <c r="G20" s="76" t="str">
        <f t="shared" si="0"/>
        <v/>
      </c>
      <c r="H20" s="41" t="str">
        <f t="shared" si="1"/>
        <v/>
      </c>
      <c r="I20" s="41" t="str">
        <f t="shared" si="2"/>
        <v/>
      </c>
    </row>
    <row r="21" spans="1:9" ht="15" x14ac:dyDescent="0.2">
      <c r="A21" s="149"/>
      <c r="B21" s="159"/>
      <c r="C21" s="159"/>
      <c r="D21" s="230"/>
      <c r="E21" s="230"/>
      <c r="F21" s="231">
        <f t="shared" si="6"/>
        <v>0</v>
      </c>
      <c r="G21" s="76" t="str">
        <f t="shared" si="0"/>
        <v/>
      </c>
      <c r="H21" s="41" t="str">
        <f t="shared" si="1"/>
        <v/>
      </c>
      <c r="I21" s="41" t="str">
        <f t="shared" si="2"/>
        <v/>
      </c>
    </row>
    <row r="22" spans="1:9" ht="15" x14ac:dyDescent="0.2">
      <c r="A22" s="149"/>
      <c r="B22" s="159"/>
      <c r="C22" s="159"/>
      <c r="D22" s="230"/>
      <c r="E22" s="230"/>
      <c r="F22" s="231">
        <f t="shared" si="6"/>
        <v>0</v>
      </c>
      <c r="G22" s="76" t="str">
        <f t="shared" si="0"/>
        <v/>
      </c>
      <c r="H22" s="41" t="str">
        <f t="shared" si="1"/>
        <v/>
      </c>
      <c r="I22" s="41" t="str">
        <f t="shared" si="2"/>
        <v/>
      </c>
    </row>
    <row r="23" spans="1:9" ht="15" x14ac:dyDescent="0.2">
      <c r="A23" s="149"/>
      <c r="B23" s="159"/>
      <c r="C23" s="159"/>
      <c r="D23" s="230"/>
      <c r="E23" s="230"/>
      <c r="F23" s="231">
        <f t="shared" si="6"/>
        <v>0</v>
      </c>
      <c r="G23" s="76" t="str">
        <f t="shared" si="0"/>
        <v/>
      </c>
      <c r="H23" s="41" t="str">
        <f t="shared" si="1"/>
        <v/>
      </c>
      <c r="I23" s="41" t="str">
        <f t="shared" si="2"/>
        <v/>
      </c>
    </row>
    <row r="24" spans="1:9" ht="15" x14ac:dyDescent="0.2">
      <c r="A24" s="149"/>
      <c r="B24" s="159"/>
      <c r="C24" s="159"/>
      <c r="D24" s="230"/>
      <c r="E24" s="230"/>
      <c r="F24" s="231">
        <f t="shared" si="6"/>
        <v>0</v>
      </c>
      <c r="G24" s="76" t="str">
        <f t="shared" si="0"/>
        <v/>
      </c>
      <c r="H24" s="41" t="str">
        <f t="shared" si="1"/>
        <v/>
      </c>
      <c r="I24" s="41" t="str">
        <f t="shared" si="2"/>
        <v/>
      </c>
    </row>
    <row r="25" spans="1:9" ht="15" x14ac:dyDescent="0.2">
      <c r="A25" s="149"/>
      <c r="B25" s="159"/>
      <c r="C25" s="159"/>
      <c r="D25" s="230"/>
      <c r="E25" s="230"/>
      <c r="F25" s="231">
        <f>+D25-E25</f>
        <v>0</v>
      </c>
      <c r="G25" s="76" t="str">
        <f t="shared" si="0"/>
        <v/>
      </c>
      <c r="H25" s="41" t="str">
        <f t="shared" si="1"/>
        <v/>
      </c>
      <c r="I25" s="41" t="str">
        <f t="shared" si="2"/>
        <v/>
      </c>
    </row>
    <row r="26" spans="1:9" ht="15" x14ac:dyDescent="0.2">
      <c r="A26" s="149"/>
      <c r="B26" s="159"/>
      <c r="C26" s="159"/>
      <c r="D26" s="230"/>
      <c r="E26" s="230"/>
      <c r="F26" s="231">
        <f>+D26-E26</f>
        <v>0</v>
      </c>
      <c r="G26" s="76" t="str">
        <f t="shared" si="0"/>
        <v/>
      </c>
      <c r="H26" s="41" t="str">
        <f t="shared" si="1"/>
        <v/>
      </c>
      <c r="I26" s="41" t="str">
        <f t="shared" si="2"/>
        <v/>
      </c>
    </row>
    <row r="27" spans="1:9" ht="15" x14ac:dyDescent="0.2">
      <c r="A27" s="149"/>
      <c r="B27" s="159"/>
      <c r="C27" s="159"/>
      <c r="D27" s="230"/>
      <c r="E27" s="230"/>
      <c r="F27" s="231">
        <f>+D27-E27</f>
        <v>0</v>
      </c>
      <c r="G27" s="76" t="str">
        <f t="shared" si="0"/>
        <v/>
      </c>
      <c r="H27" s="41" t="str">
        <f t="shared" si="1"/>
        <v/>
      </c>
      <c r="I27" s="41" t="str">
        <f t="shared" si="2"/>
        <v/>
      </c>
    </row>
    <row r="28" spans="1:9" ht="15" x14ac:dyDescent="0.2">
      <c r="A28" s="149"/>
      <c r="B28" s="159"/>
      <c r="C28" s="159"/>
      <c r="D28" s="230"/>
      <c r="E28" s="230"/>
      <c r="F28" s="231">
        <f>+D28-E28</f>
        <v>0</v>
      </c>
      <c r="G28" s="76" t="str">
        <f t="shared" si="0"/>
        <v/>
      </c>
      <c r="H28" s="41" t="str">
        <f t="shared" si="1"/>
        <v/>
      </c>
      <c r="I28" s="41" t="str">
        <f t="shared" si="2"/>
        <v/>
      </c>
    </row>
    <row r="29" spans="1:9" ht="15" x14ac:dyDescent="0.2">
      <c r="A29" s="149"/>
      <c r="B29" s="159"/>
      <c r="C29" s="159"/>
      <c r="D29" s="230"/>
      <c r="E29" s="230"/>
      <c r="F29" s="231">
        <f>+D29-E29</f>
        <v>0</v>
      </c>
      <c r="G29" s="76" t="str">
        <f t="shared" si="0"/>
        <v/>
      </c>
      <c r="H29" s="41" t="str">
        <f t="shared" si="1"/>
        <v/>
      </c>
      <c r="I29" s="41" t="str">
        <f t="shared" si="2"/>
        <v/>
      </c>
    </row>
    <row r="30" spans="1:9" ht="15.75" x14ac:dyDescent="0.25">
      <c r="A30" s="42"/>
      <c r="B30" s="42"/>
      <c r="C30" s="74" t="s">
        <v>22</v>
      </c>
      <c r="D30" s="234">
        <f>SUM(D6:D29)</f>
        <v>0</v>
      </c>
      <c r="E30" s="234">
        <f>SUM(E6:E29)</f>
        <v>0</v>
      </c>
      <c r="F30" s="234">
        <f>SUM(F6:F29)</f>
        <v>0</v>
      </c>
    </row>
    <row r="31" spans="1:9" ht="15.75" x14ac:dyDescent="0.25">
      <c r="A31" s="42"/>
      <c r="B31" s="42"/>
      <c r="C31" s="74"/>
      <c r="D31" s="71"/>
      <c r="E31" s="71"/>
      <c r="F31" s="71"/>
    </row>
    <row r="32" spans="1:9" ht="15.75" x14ac:dyDescent="0.25">
      <c r="A32" s="47" t="s">
        <v>164</v>
      </c>
      <c r="B32" s="42"/>
      <c r="C32" s="74"/>
      <c r="D32" s="71"/>
      <c r="E32" s="71"/>
      <c r="F32" s="234">
        <f>+F30</f>
        <v>0</v>
      </c>
    </row>
    <row r="33" spans="1:6" ht="15.75" x14ac:dyDescent="0.25">
      <c r="A33" s="47" t="s">
        <v>165</v>
      </c>
      <c r="B33" s="42"/>
      <c r="C33" s="74"/>
      <c r="D33" s="71"/>
      <c r="E33" s="71"/>
      <c r="F33" s="234">
        <f>+E30</f>
        <v>0</v>
      </c>
    </row>
    <row r="34" spans="1:6" ht="15.75" x14ac:dyDescent="0.25">
      <c r="A34" s="47" t="s">
        <v>166</v>
      </c>
      <c r="B34" s="42"/>
      <c r="C34" s="42"/>
      <c r="D34" s="42"/>
      <c r="E34" s="42"/>
      <c r="F34" s="234">
        <f>+F33+F32</f>
        <v>0</v>
      </c>
    </row>
    <row r="35" spans="1:6" x14ac:dyDescent="0.2">
      <c r="A35" s="60"/>
      <c r="B35" s="60"/>
      <c r="C35" s="60"/>
      <c r="D35" s="60"/>
      <c r="E35" s="60"/>
      <c r="F35" s="60"/>
    </row>
  </sheetData>
  <sheetProtection password="8B62" sheet="1" objects="1" scenarios="1"/>
  <mergeCells count="6">
    <mergeCell ref="B5:C5"/>
    <mergeCell ref="E5:E6"/>
    <mergeCell ref="F5:F6"/>
    <mergeCell ref="A1:G1"/>
    <mergeCell ref="A5:A6"/>
    <mergeCell ref="D5:D6"/>
  </mergeCells>
  <phoneticPr fontId="0" type="noConversion"/>
  <dataValidations xWindow="554" yWindow="238" count="4">
    <dataValidation type="whole" showInputMessage="1" showErrorMessage="1" error="ESTE VALOR DEBE NO PUEDE SER MAYOR AL COSTO TOTAL" prompt="ESTE VALOR DEBE NO PUEDE SER MAYOR AL COSTO TOTAL" sqref="E7:E29">
      <formula1>0</formula1>
      <formula2>D7</formula2>
    </dataValidation>
    <dataValidation type="whole" showInputMessage="1" showErrorMessage="1" error="MAYOR A CERO Y NO PUEDE SER MAYOR A 24 MESES" sqref="C7:C29">
      <formula1>1</formula1>
      <formula2>24</formula2>
    </dataValidation>
    <dataValidation type="whole" showInputMessage="1" showErrorMessage="1" error="INGRESAR DATOS MAYORES QUE CERO Y MENOR A 25 Y SIN DECIMALES " sqref="B7:B29">
      <formula1>1</formula1>
      <formula2>24</formula2>
    </dataValidation>
    <dataValidation type="whole" operator="greaterThanOrEqual" showInputMessage="1" showErrorMessage="1" sqref="D7:D29">
      <formula1>0</formula1>
    </dataValidation>
  </dataValidations>
  <printOptions horizontalCentered="1"/>
  <pageMargins left="0.35433070866141736" right="0.19685039370078741" top="0.70866141732283472" bottom="0.59055118110236227" header="0" footer="0"/>
  <pageSetup paperSize="9" scale="70" orientation="landscape" horizontalDpi="300" verticalDpi="300" r:id="rId1"/>
  <headerFooter scaleWithDoc="0" alignWithMargins="0">
    <oddHeader>&amp;C&amp;12&amp;G</oddHeader>
    <oddFooter>&amp;L Bases y Condiciones del Llamado a la Presentación de Proyectos - COFECYT – Versión 02 (2017)&amp;R&amp;A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G50"/>
  <sheetViews>
    <sheetView showGridLines="0" topLeftCell="A16" zoomScale="75" zoomScaleNormal="75" workbookViewId="0">
      <selection activeCell="A56" sqref="A56"/>
    </sheetView>
  </sheetViews>
  <sheetFormatPr baseColWidth="10" defaultRowHeight="12.75" x14ac:dyDescent="0.2"/>
  <cols>
    <col min="1" max="1" width="81" style="1" customWidth="1"/>
    <col min="2" max="2" width="20" style="1" customWidth="1"/>
    <col min="3" max="3" width="21.5703125" style="1" customWidth="1"/>
    <col min="4" max="4" width="21.7109375" style="1" customWidth="1"/>
    <col min="5" max="5" width="12.140625" style="1" customWidth="1"/>
    <col min="6" max="6" width="19.28515625" style="1" bestFit="1" customWidth="1"/>
    <col min="7" max="7" width="15" style="1" bestFit="1" customWidth="1"/>
    <col min="8" max="16384" width="11.42578125" style="1"/>
  </cols>
  <sheetData>
    <row r="1" spans="1:7" ht="30" customHeight="1" x14ac:dyDescent="0.2">
      <c r="A1" s="294" t="str">
        <f>T('2. ETAPAS'!C8:G8)</f>
        <v/>
      </c>
      <c r="B1" s="294"/>
      <c r="C1" s="294"/>
      <c r="D1" s="294"/>
      <c r="E1" s="294"/>
      <c r="F1" s="294"/>
    </row>
    <row r="2" spans="1:7" ht="12.75" customHeight="1" x14ac:dyDescent="0.2">
      <c r="A2" s="202"/>
      <c r="B2" s="202"/>
      <c r="C2" s="202"/>
      <c r="D2" s="202"/>
      <c r="E2" s="202"/>
      <c r="F2" s="202"/>
      <c r="G2" s="200"/>
    </row>
    <row r="3" spans="1:7" ht="31.5" x14ac:dyDescent="0.25">
      <c r="A3" s="59" t="s">
        <v>167</v>
      </c>
      <c r="B3" s="42"/>
      <c r="C3" s="42"/>
      <c r="D3" s="42"/>
      <c r="G3" s="200" t="str">
        <f>CONCATENATE('1. Indice'!$D$3,"  ",'1. Indice'!$J$3)</f>
        <v>ESPRO  2017</v>
      </c>
    </row>
    <row r="4" spans="1:7" ht="15.75" thickBot="1" x14ac:dyDescent="0.25">
      <c r="A4" s="43"/>
      <c r="B4" s="42"/>
      <c r="C4" s="42"/>
      <c r="D4" s="42"/>
    </row>
    <row r="5" spans="1:7" ht="75.75" customHeight="1" thickBot="1" x14ac:dyDescent="0.25">
      <c r="A5" s="175" t="s">
        <v>31</v>
      </c>
      <c r="B5" s="176" t="s">
        <v>24</v>
      </c>
      <c r="C5" s="176" t="s">
        <v>98</v>
      </c>
      <c r="D5" s="177" t="s">
        <v>104</v>
      </c>
      <c r="E5" s="217" t="s">
        <v>25</v>
      </c>
      <c r="F5" s="210" t="s">
        <v>21</v>
      </c>
      <c r="G5" s="210" t="s">
        <v>26</v>
      </c>
    </row>
    <row r="6" spans="1:7" ht="15" x14ac:dyDescent="0.2">
      <c r="A6" s="148"/>
      <c r="B6" s="228"/>
      <c r="C6" s="228"/>
      <c r="D6" s="229">
        <f>ROUNDUP(+B6-C6,0)</f>
        <v>0</v>
      </c>
      <c r="E6" s="73" t="str">
        <f>IF(D6&lt;0,"REVISAR","")</f>
        <v/>
      </c>
      <c r="F6" s="40" t="str">
        <f t="shared" ref="F6:F45" si="0">IF(B6&gt;0,IF(A6="","COMPLETAR",""),"")</f>
        <v/>
      </c>
      <c r="G6" s="40" t="str">
        <f t="shared" ref="G6:G45" si="1">IF(A6&lt;&gt;"",IF(B6=0,"COMPLETAR",""),"")</f>
        <v/>
      </c>
    </row>
    <row r="7" spans="1:7" ht="15" x14ac:dyDescent="0.2">
      <c r="A7" s="149"/>
      <c r="B7" s="230"/>
      <c r="C7" s="230"/>
      <c r="D7" s="229">
        <f t="shared" ref="D7:D45" si="2">ROUNDUP(+B7-C7,0)</f>
        <v>0</v>
      </c>
      <c r="E7" s="73" t="str">
        <f t="shared" ref="E7:E31" si="3">IF(D7&lt;0,"REVISAR","")</f>
        <v/>
      </c>
      <c r="F7" s="40" t="str">
        <f t="shared" si="0"/>
        <v/>
      </c>
      <c r="G7" s="40" t="str">
        <f t="shared" si="1"/>
        <v/>
      </c>
    </row>
    <row r="8" spans="1:7" ht="15" x14ac:dyDescent="0.2">
      <c r="A8" s="149"/>
      <c r="B8" s="230"/>
      <c r="C8" s="230"/>
      <c r="D8" s="229">
        <f t="shared" si="2"/>
        <v>0</v>
      </c>
      <c r="E8" s="73" t="str">
        <f t="shared" si="3"/>
        <v/>
      </c>
      <c r="F8" s="40" t="str">
        <f t="shared" si="0"/>
        <v/>
      </c>
      <c r="G8" s="40" t="str">
        <f t="shared" si="1"/>
        <v/>
      </c>
    </row>
    <row r="9" spans="1:7" ht="15" x14ac:dyDescent="0.2">
      <c r="A9" s="149"/>
      <c r="B9" s="230"/>
      <c r="C9" s="230"/>
      <c r="D9" s="229">
        <f t="shared" si="2"/>
        <v>0</v>
      </c>
      <c r="E9" s="73" t="str">
        <f t="shared" si="3"/>
        <v/>
      </c>
      <c r="F9" s="40" t="str">
        <f t="shared" si="0"/>
        <v/>
      </c>
      <c r="G9" s="40" t="str">
        <f t="shared" si="1"/>
        <v/>
      </c>
    </row>
    <row r="10" spans="1:7" ht="15" x14ac:dyDescent="0.2">
      <c r="A10" s="149"/>
      <c r="B10" s="230"/>
      <c r="C10" s="230"/>
      <c r="D10" s="229">
        <f t="shared" si="2"/>
        <v>0</v>
      </c>
      <c r="E10" s="73" t="str">
        <f t="shared" si="3"/>
        <v/>
      </c>
      <c r="F10" s="40" t="str">
        <f t="shared" si="0"/>
        <v/>
      </c>
      <c r="G10" s="40" t="str">
        <f t="shared" si="1"/>
        <v/>
      </c>
    </row>
    <row r="11" spans="1:7" ht="15" x14ac:dyDescent="0.2">
      <c r="A11" s="149"/>
      <c r="B11" s="230"/>
      <c r="C11" s="230"/>
      <c r="D11" s="229">
        <f t="shared" si="2"/>
        <v>0</v>
      </c>
      <c r="E11" s="73" t="str">
        <f t="shared" si="3"/>
        <v/>
      </c>
      <c r="F11" s="40" t="str">
        <f t="shared" si="0"/>
        <v/>
      </c>
      <c r="G11" s="40" t="str">
        <f t="shared" si="1"/>
        <v/>
      </c>
    </row>
    <row r="12" spans="1:7" ht="15" x14ac:dyDescent="0.2">
      <c r="A12" s="149"/>
      <c r="B12" s="230"/>
      <c r="C12" s="230"/>
      <c r="D12" s="229">
        <f t="shared" si="2"/>
        <v>0</v>
      </c>
      <c r="E12" s="73" t="str">
        <f t="shared" si="3"/>
        <v/>
      </c>
      <c r="F12" s="40" t="str">
        <f t="shared" si="0"/>
        <v/>
      </c>
      <c r="G12" s="40" t="str">
        <f t="shared" si="1"/>
        <v/>
      </c>
    </row>
    <row r="13" spans="1:7" ht="15" x14ac:dyDescent="0.2">
      <c r="A13" s="149"/>
      <c r="B13" s="230"/>
      <c r="C13" s="230"/>
      <c r="D13" s="229">
        <f t="shared" si="2"/>
        <v>0</v>
      </c>
      <c r="E13" s="73" t="str">
        <f t="shared" si="3"/>
        <v/>
      </c>
      <c r="F13" s="40" t="str">
        <f t="shared" si="0"/>
        <v/>
      </c>
      <c r="G13" s="40" t="str">
        <f t="shared" si="1"/>
        <v/>
      </c>
    </row>
    <row r="14" spans="1:7" ht="15" x14ac:dyDescent="0.2">
      <c r="A14" s="149"/>
      <c r="B14" s="230"/>
      <c r="C14" s="230"/>
      <c r="D14" s="229">
        <f>ROUNDUP(+B14-C14,0)</f>
        <v>0</v>
      </c>
      <c r="E14" s="73" t="str">
        <f t="shared" si="3"/>
        <v/>
      </c>
      <c r="F14" s="40" t="str">
        <f>IF(B14&gt;0,IF(A14="","COMPLETAR",""),"")</f>
        <v/>
      </c>
      <c r="G14" s="40" t="str">
        <f>IF(A14&lt;&gt;"",IF(B14=0,"COMPLETAR",""),"")</f>
        <v/>
      </c>
    </row>
    <row r="15" spans="1:7" ht="15" x14ac:dyDescent="0.2">
      <c r="A15" s="149"/>
      <c r="B15" s="230"/>
      <c r="C15" s="230"/>
      <c r="D15" s="229">
        <f>ROUNDUP(+B15-C15,0)</f>
        <v>0</v>
      </c>
      <c r="E15" s="73" t="str">
        <f t="shared" si="3"/>
        <v/>
      </c>
      <c r="F15" s="40" t="str">
        <f>IF(B15&gt;0,IF(A15="","COMPLETAR",""),"")</f>
        <v/>
      </c>
      <c r="G15" s="40" t="str">
        <f>IF(A15&lt;&gt;"",IF(B15=0,"COMPLETAR",""),"")</f>
        <v/>
      </c>
    </row>
    <row r="16" spans="1:7" ht="15" x14ac:dyDescent="0.2">
      <c r="A16" s="149"/>
      <c r="B16" s="230"/>
      <c r="C16" s="230"/>
      <c r="D16" s="229">
        <f>ROUNDUP(+B16-C16,0)</f>
        <v>0</v>
      </c>
      <c r="E16" s="73" t="str">
        <f t="shared" si="3"/>
        <v/>
      </c>
      <c r="F16" s="40" t="str">
        <f>IF(B16&gt;0,IF(A16="","COMPLETAR",""),"")</f>
        <v/>
      </c>
      <c r="G16" s="40" t="str">
        <f>IF(A16&lt;&gt;"",IF(B16=0,"COMPLETAR",""),"")</f>
        <v/>
      </c>
    </row>
    <row r="17" spans="1:7" ht="15" x14ac:dyDescent="0.2">
      <c r="A17" s="149"/>
      <c r="B17" s="230"/>
      <c r="C17" s="230"/>
      <c r="D17" s="229">
        <f t="shared" si="2"/>
        <v>0</v>
      </c>
      <c r="E17" s="73" t="str">
        <f t="shared" si="3"/>
        <v/>
      </c>
      <c r="F17" s="40" t="str">
        <f t="shared" si="0"/>
        <v/>
      </c>
      <c r="G17" s="40" t="str">
        <f t="shared" si="1"/>
        <v/>
      </c>
    </row>
    <row r="18" spans="1:7" ht="15" x14ac:dyDescent="0.2">
      <c r="A18" s="149"/>
      <c r="B18" s="230"/>
      <c r="C18" s="230"/>
      <c r="D18" s="229">
        <f t="shared" si="2"/>
        <v>0</v>
      </c>
      <c r="E18" s="73" t="str">
        <f t="shared" si="3"/>
        <v/>
      </c>
      <c r="F18" s="40" t="str">
        <f t="shared" si="0"/>
        <v/>
      </c>
      <c r="G18" s="40" t="str">
        <f t="shared" si="1"/>
        <v/>
      </c>
    </row>
    <row r="19" spans="1:7" ht="15" x14ac:dyDescent="0.2">
      <c r="A19" s="149"/>
      <c r="B19" s="230"/>
      <c r="C19" s="230"/>
      <c r="D19" s="229">
        <f t="shared" si="2"/>
        <v>0</v>
      </c>
      <c r="E19" s="73" t="str">
        <f t="shared" si="3"/>
        <v/>
      </c>
      <c r="F19" s="40" t="str">
        <f t="shared" si="0"/>
        <v/>
      </c>
      <c r="G19" s="40" t="str">
        <f t="shared" si="1"/>
        <v/>
      </c>
    </row>
    <row r="20" spans="1:7" ht="15" x14ac:dyDescent="0.2">
      <c r="A20" s="149"/>
      <c r="B20" s="230"/>
      <c r="C20" s="230"/>
      <c r="D20" s="229">
        <f t="shared" si="2"/>
        <v>0</v>
      </c>
      <c r="E20" s="73" t="str">
        <f t="shared" si="3"/>
        <v/>
      </c>
      <c r="F20" s="40" t="str">
        <f t="shared" si="0"/>
        <v/>
      </c>
      <c r="G20" s="40" t="str">
        <f t="shared" si="1"/>
        <v/>
      </c>
    </row>
    <row r="21" spans="1:7" ht="15" x14ac:dyDescent="0.2">
      <c r="A21" s="149"/>
      <c r="B21" s="230"/>
      <c r="C21" s="230"/>
      <c r="D21" s="229">
        <f t="shared" si="2"/>
        <v>0</v>
      </c>
      <c r="E21" s="73" t="str">
        <f t="shared" si="3"/>
        <v/>
      </c>
      <c r="F21" s="40" t="str">
        <f t="shared" si="0"/>
        <v/>
      </c>
      <c r="G21" s="40" t="str">
        <f t="shared" si="1"/>
        <v/>
      </c>
    </row>
    <row r="22" spans="1:7" ht="15" x14ac:dyDescent="0.2">
      <c r="A22" s="149"/>
      <c r="B22" s="230"/>
      <c r="C22" s="230"/>
      <c r="D22" s="229">
        <f t="shared" si="2"/>
        <v>0</v>
      </c>
      <c r="E22" s="73" t="str">
        <f t="shared" si="3"/>
        <v/>
      </c>
      <c r="F22" s="40" t="str">
        <f t="shared" si="0"/>
        <v/>
      </c>
      <c r="G22" s="40" t="str">
        <f t="shared" si="1"/>
        <v/>
      </c>
    </row>
    <row r="23" spans="1:7" ht="15" x14ac:dyDescent="0.2">
      <c r="A23" s="149"/>
      <c r="B23" s="230"/>
      <c r="C23" s="230"/>
      <c r="D23" s="229">
        <f t="shared" si="2"/>
        <v>0</v>
      </c>
      <c r="E23" s="73" t="str">
        <f t="shared" si="3"/>
        <v/>
      </c>
      <c r="F23" s="40" t="str">
        <f t="shared" si="0"/>
        <v/>
      </c>
      <c r="G23" s="40" t="str">
        <f t="shared" si="1"/>
        <v/>
      </c>
    </row>
    <row r="24" spans="1:7" ht="15" x14ac:dyDescent="0.2">
      <c r="A24" s="149"/>
      <c r="B24" s="230"/>
      <c r="C24" s="230"/>
      <c r="D24" s="229">
        <f t="shared" si="2"/>
        <v>0</v>
      </c>
      <c r="E24" s="73" t="str">
        <f t="shared" si="3"/>
        <v/>
      </c>
      <c r="F24" s="40" t="str">
        <f t="shared" si="0"/>
        <v/>
      </c>
      <c r="G24" s="40" t="str">
        <f t="shared" si="1"/>
        <v/>
      </c>
    </row>
    <row r="25" spans="1:7" ht="15" x14ac:dyDescent="0.2">
      <c r="A25" s="149"/>
      <c r="B25" s="230"/>
      <c r="C25" s="230"/>
      <c r="D25" s="229">
        <f t="shared" si="2"/>
        <v>0</v>
      </c>
      <c r="E25" s="73" t="str">
        <f t="shared" si="3"/>
        <v/>
      </c>
      <c r="F25" s="40" t="str">
        <f t="shared" si="0"/>
        <v/>
      </c>
      <c r="G25" s="40" t="str">
        <f t="shared" si="1"/>
        <v/>
      </c>
    </row>
    <row r="26" spans="1:7" ht="15" x14ac:dyDescent="0.2">
      <c r="A26" s="149"/>
      <c r="B26" s="230"/>
      <c r="C26" s="230"/>
      <c r="D26" s="229">
        <f t="shared" si="2"/>
        <v>0</v>
      </c>
      <c r="E26" s="73" t="str">
        <f t="shared" si="3"/>
        <v/>
      </c>
      <c r="F26" s="40" t="str">
        <f t="shared" si="0"/>
        <v/>
      </c>
      <c r="G26" s="40" t="str">
        <f t="shared" si="1"/>
        <v/>
      </c>
    </row>
    <row r="27" spans="1:7" ht="15" x14ac:dyDescent="0.2">
      <c r="A27" s="149"/>
      <c r="B27" s="230"/>
      <c r="C27" s="230"/>
      <c r="D27" s="229">
        <f t="shared" si="2"/>
        <v>0</v>
      </c>
      <c r="E27" s="73" t="str">
        <f t="shared" si="3"/>
        <v/>
      </c>
      <c r="F27" s="40" t="str">
        <f t="shared" si="0"/>
        <v/>
      </c>
      <c r="G27" s="40" t="str">
        <f t="shared" si="1"/>
        <v/>
      </c>
    </row>
    <row r="28" spans="1:7" ht="15" x14ac:dyDescent="0.2">
      <c r="A28" s="149"/>
      <c r="B28" s="230"/>
      <c r="C28" s="230"/>
      <c r="D28" s="229">
        <f t="shared" si="2"/>
        <v>0</v>
      </c>
      <c r="E28" s="73" t="str">
        <f t="shared" si="3"/>
        <v/>
      </c>
      <c r="F28" s="40" t="str">
        <f t="shared" si="0"/>
        <v/>
      </c>
      <c r="G28" s="40" t="str">
        <f t="shared" si="1"/>
        <v/>
      </c>
    </row>
    <row r="29" spans="1:7" ht="15" x14ac:dyDescent="0.2">
      <c r="A29" s="149"/>
      <c r="B29" s="230"/>
      <c r="C29" s="230"/>
      <c r="D29" s="229">
        <f t="shared" si="2"/>
        <v>0</v>
      </c>
      <c r="E29" s="73" t="str">
        <f t="shared" si="3"/>
        <v/>
      </c>
      <c r="F29" s="40" t="str">
        <f t="shared" si="0"/>
        <v/>
      </c>
      <c r="G29" s="40" t="str">
        <f t="shared" si="1"/>
        <v/>
      </c>
    </row>
    <row r="30" spans="1:7" ht="15" x14ac:dyDescent="0.2">
      <c r="A30" s="149"/>
      <c r="B30" s="230"/>
      <c r="C30" s="230"/>
      <c r="D30" s="229">
        <f t="shared" si="2"/>
        <v>0</v>
      </c>
      <c r="E30" s="73" t="str">
        <f t="shared" si="3"/>
        <v/>
      </c>
      <c r="F30" s="40" t="str">
        <f t="shared" si="0"/>
        <v/>
      </c>
      <c r="G30" s="40" t="str">
        <f t="shared" si="1"/>
        <v/>
      </c>
    </row>
    <row r="31" spans="1:7" ht="15" x14ac:dyDescent="0.2">
      <c r="A31" s="149"/>
      <c r="B31" s="230"/>
      <c r="C31" s="230"/>
      <c r="D31" s="229">
        <f t="shared" si="2"/>
        <v>0</v>
      </c>
      <c r="E31" s="73" t="str">
        <f t="shared" si="3"/>
        <v/>
      </c>
      <c r="F31" s="40" t="str">
        <f t="shared" si="0"/>
        <v/>
      </c>
      <c r="G31" s="40" t="str">
        <f t="shared" si="1"/>
        <v/>
      </c>
    </row>
    <row r="32" spans="1:7" ht="15" x14ac:dyDescent="0.2">
      <c r="A32" s="149"/>
      <c r="B32" s="230"/>
      <c r="C32" s="230"/>
      <c r="D32" s="229">
        <f t="shared" si="2"/>
        <v>0</v>
      </c>
      <c r="E32" s="73" t="str">
        <f t="shared" ref="E32:E45" si="4">IF(D32&lt;0,"REVISAR","")</f>
        <v/>
      </c>
      <c r="F32" s="40" t="str">
        <f t="shared" si="0"/>
        <v/>
      </c>
      <c r="G32" s="40" t="str">
        <f t="shared" si="1"/>
        <v/>
      </c>
    </row>
    <row r="33" spans="1:7" ht="15" x14ac:dyDescent="0.2">
      <c r="A33" s="149"/>
      <c r="B33" s="230"/>
      <c r="C33" s="230"/>
      <c r="D33" s="229">
        <f t="shared" si="2"/>
        <v>0</v>
      </c>
      <c r="E33" s="73" t="str">
        <f t="shared" si="4"/>
        <v/>
      </c>
      <c r="F33" s="40" t="str">
        <f t="shared" si="0"/>
        <v/>
      </c>
      <c r="G33" s="40" t="str">
        <f t="shared" si="1"/>
        <v/>
      </c>
    </row>
    <row r="34" spans="1:7" ht="15" x14ac:dyDescent="0.2">
      <c r="A34" s="149"/>
      <c r="B34" s="230"/>
      <c r="C34" s="230"/>
      <c r="D34" s="229">
        <f t="shared" si="2"/>
        <v>0</v>
      </c>
      <c r="E34" s="73" t="str">
        <f t="shared" si="4"/>
        <v/>
      </c>
      <c r="F34" s="40" t="str">
        <f t="shared" si="0"/>
        <v/>
      </c>
      <c r="G34" s="40" t="str">
        <f t="shared" si="1"/>
        <v/>
      </c>
    </row>
    <row r="35" spans="1:7" ht="15" x14ac:dyDescent="0.2">
      <c r="A35" s="149"/>
      <c r="B35" s="230"/>
      <c r="C35" s="230"/>
      <c r="D35" s="229">
        <f t="shared" si="2"/>
        <v>0</v>
      </c>
      <c r="E35" s="73" t="str">
        <f t="shared" si="4"/>
        <v/>
      </c>
      <c r="F35" s="40" t="str">
        <f t="shared" si="0"/>
        <v/>
      </c>
      <c r="G35" s="40" t="str">
        <f t="shared" si="1"/>
        <v/>
      </c>
    </row>
    <row r="36" spans="1:7" ht="15" x14ac:dyDescent="0.2">
      <c r="A36" s="149"/>
      <c r="B36" s="230"/>
      <c r="C36" s="230"/>
      <c r="D36" s="229">
        <f t="shared" si="2"/>
        <v>0</v>
      </c>
      <c r="E36" s="73" t="str">
        <f t="shared" si="4"/>
        <v/>
      </c>
      <c r="F36" s="40" t="str">
        <f t="shared" si="0"/>
        <v/>
      </c>
      <c r="G36" s="40" t="str">
        <f t="shared" si="1"/>
        <v/>
      </c>
    </row>
    <row r="37" spans="1:7" ht="15" x14ac:dyDescent="0.2">
      <c r="A37" s="149"/>
      <c r="B37" s="230"/>
      <c r="C37" s="230"/>
      <c r="D37" s="229">
        <f t="shared" si="2"/>
        <v>0</v>
      </c>
      <c r="E37" s="73" t="str">
        <f t="shared" si="4"/>
        <v/>
      </c>
      <c r="F37" s="40" t="str">
        <f t="shared" si="0"/>
        <v/>
      </c>
      <c r="G37" s="40" t="str">
        <f t="shared" si="1"/>
        <v/>
      </c>
    </row>
    <row r="38" spans="1:7" ht="15" x14ac:dyDescent="0.2">
      <c r="A38" s="149"/>
      <c r="B38" s="230"/>
      <c r="C38" s="230"/>
      <c r="D38" s="229">
        <f t="shared" si="2"/>
        <v>0</v>
      </c>
      <c r="E38" s="73" t="str">
        <f t="shared" si="4"/>
        <v/>
      </c>
      <c r="F38" s="40" t="str">
        <f t="shared" si="0"/>
        <v/>
      </c>
      <c r="G38" s="40" t="str">
        <f t="shared" si="1"/>
        <v/>
      </c>
    </row>
    <row r="39" spans="1:7" ht="15" x14ac:dyDescent="0.2">
      <c r="A39" s="149"/>
      <c r="B39" s="230"/>
      <c r="C39" s="230"/>
      <c r="D39" s="229">
        <f t="shared" si="2"/>
        <v>0</v>
      </c>
      <c r="E39" s="73" t="str">
        <f t="shared" si="4"/>
        <v/>
      </c>
      <c r="F39" s="40" t="str">
        <f t="shared" si="0"/>
        <v/>
      </c>
      <c r="G39" s="40" t="str">
        <f t="shared" si="1"/>
        <v/>
      </c>
    </row>
    <row r="40" spans="1:7" ht="15" x14ac:dyDescent="0.2">
      <c r="A40" s="149"/>
      <c r="B40" s="230"/>
      <c r="C40" s="230"/>
      <c r="D40" s="229">
        <f t="shared" si="2"/>
        <v>0</v>
      </c>
      <c r="E40" s="73" t="str">
        <f t="shared" si="4"/>
        <v/>
      </c>
      <c r="F40" s="40" t="str">
        <f t="shared" si="0"/>
        <v/>
      </c>
      <c r="G40" s="40" t="str">
        <f t="shared" si="1"/>
        <v/>
      </c>
    </row>
    <row r="41" spans="1:7" ht="15" x14ac:dyDescent="0.2">
      <c r="A41" s="149"/>
      <c r="B41" s="230"/>
      <c r="C41" s="230"/>
      <c r="D41" s="229">
        <f t="shared" si="2"/>
        <v>0</v>
      </c>
      <c r="E41" s="73" t="str">
        <f t="shared" si="4"/>
        <v/>
      </c>
      <c r="F41" s="40" t="str">
        <f t="shared" si="0"/>
        <v/>
      </c>
      <c r="G41" s="40" t="str">
        <f t="shared" si="1"/>
        <v/>
      </c>
    </row>
    <row r="42" spans="1:7" ht="15" x14ac:dyDescent="0.2">
      <c r="A42" s="149"/>
      <c r="B42" s="230"/>
      <c r="C42" s="230"/>
      <c r="D42" s="229">
        <f t="shared" si="2"/>
        <v>0</v>
      </c>
      <c r="E42" s="73" t="str">
        <f t="shared" si="4"/>
        <v/>
      </c>
      <c r="F42" s="40" t="str">
        <f t="shared" si="0"/>
        <v/>
      </c>
      <c r="G42" s="40" t="str">
        <f t="shared" si="1"/>
        <v/>
      </c>
    </row>
    <row r="43" spans="1:7" ht="15" x14ac:dyDescent="0.2">
      <c r="A43" s="149"/>
      <c r="B43" s="230"/>
      <c r="C43" s="230"/>
      <c r="D43" s="229">
        <f t="shared" si="2"/>
        <v>0</v>
      </c>
      <c r="E43" s="73" t="str">
        <f t="shared" si="4"/>
        <v/>
      </c>
      <c r="F43" s="40" t="str">
        <f t="shared" si="0"/>
        <v/>
      </c>
      <c r="G43" s="40" t="str">
        <f t="shared" si="1"/>
        <v/>
      </c>
    </row>
    <row r="44" spans="1:7" ht="15" x14ac:dyDescent="0.2">
      <c r="A44" s="149"/>
      <c r="B44" s="230"/>
      <c r="C44" s="230"/>
      <c r="D44" s="229">
        <f t="shared" si="2"/>
        <v>0</v>
      </c>
      <c r="E44" s="73" t="str">
        <f t="shared" si="4"/>
        <v/>
      </c>
      <c r="F44" s="40" t="str">
        <f t="shared" si="0"/>
        <v/>
      </c>
      <c r="G44" s="40" t="str">
        <f t="shared" si="1"/>
        <v/>
      </c>
    </row>
    <row r="45" spans="1:7" ht="15" x14ac:dyDescent="0.2">
      <c r="A45" s="149"/>
      <c r="B45" s="230"/>
      <c r="C45" s="230"/>
      <c r="D45" s="229">
        <f t="shared" si="2"/>
        <v>0</v>
      </c>
      <c r="E45" s="73" t="str">
        <f t="shared" si="4"/>
        <v/>
      </c>
      <c r="F45" s="40" t="str">
        <f t="shared" si="0"/>
        <v/>
      </c>
      <c r="G45" s="40" t="str">
        <f t="shared" si="1"/>
        <v/>
      </c>
    </row>
    <row r="46" spans="1:7" ht="15.75" x14ac:dyDescent="0.25">
      <c r="A46" s="74" t="s">
        <v>32</v>
      </c>
      <c r="B46" s="234">
        <f>SUM(B5:B45)</f>
        <v>0</v>
      </c>
      <c r="C46" s="234">
        <f>SUM(C5:C45)</f>
        <v>0</v>
      </c>
      <c r="D46" s="234">
        <f>SUM(D5:D45)</f>
        <v>0</v>
      </c>
    </row>
    <row r="47" spans="1:7" ht="16.5" thickBot="1" x14ac:dyDescent="0.3">
      <c r="A47" s="42"/>
      <c r="B47" s="71"/>
      <c r="C47" s="71"/>
      <c r="D47" s="71"/>
    </row>
    <row r="48" spans="1:7" ht="16.5" thickBot="1" x14ac:dyDescent="0.3">
      <c r="A48" s="47" t="s">
        <v>168</v>
      </c>
      <c r="B48" s="71"/>
      <c r="C48" s="71"/>
      <c r="D48" s="239">
        <f>+D46</f>
        <v>0</v>
      </c>
    </row>
    <row r="49" spans="1:4" ht="16.5" thickBot="1" x14ac:dyDescent="0.3">
      <c r="A49" s="47" t="s">
        <v>169</v>
      </c>
      <c r="B49" s="71"/>
      <c r="C49" s="71"/>
      <c r="D49" s="239">
        <f>+C46</f>
        <v>0</v>
      </c>
    </row>
    <row r="50" spans="1:4" ht="16.5" thickBot="1" x14ac:dyDescent="0.3">
      <c r="A50" s="47" t="s">
        <v>170</v>
      </c>
      <c r="B50" s="75"/>
      <c r="C50" s="75"/>
      <c r="D50" s="239">
        <f>+D49+D48</f>
        <v>0</v>
      </c>
    </row>
  </sheetData>
  <sheetProtection password="8B62" sheet="1" objects="1" scenarios="1"/>
  <mergeCells count="1">
    <mergeCell ref="A1:F1"/>
  </mergeCells>
  <phoneticPr fontId="0" type="noConversion"/>
  <dataValidations xWindow="516" yWindow="202" count="3">
    <dataValidation type="whole" showInputMessage="1" showErrorMessage="1" error="ESTE VALOR DEBE NO PUEDE SER MAYOR AL COSTO TOTAL" prompt="ESTE VALOR DEBE NO PUEDE SER MAYOR AL COSTO TOTAL" sqref="C6:C45">
      <formula1>0</formula1>
      <formula2>B6</formula2>
    </dataValidation>
    <dataValidation allowBlank="1" showInputMessage="1" showErrorMessage="1" prompt="ESTA CELDA CONTIENE UNA FORMULA" sqref="D6:D45"/>
    <dataValidation type="whole" operator="greaterThanOrEqual" showInputMessage="1" showErrorMessage="1" sqref="B6:B45">
      <formula1>0</formula1>
    </dataValidation>
  </dataValidations>
  <printOptions horizontalCentered="1"/>
  <pageMargins left="0.35433070866141736" right="0.19685039370078741" top="0.59055118110236227" bottom="0.39370078740157483" header="0" footer="0"/>
  <pageSetup paperSize="9" scale="64" orientation="landscape" horizontalDpi="300" verticalDpi="300" r:id="rId1"/>
  <headerFooter scaleWithDoc="0" alignWithMargins="0">
    <oddHeader xml:space="preserve">&amp;C&amp;12&amp;G
</oddHeader>
    <oddFooter>&amp;CBases y Condiciones del Llamado a la Presentación de Proyectos - COFECYT – Versión 02 (2017) &amp;R&amp;A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I34"/>
  <sheetViews>
    <sheetView showGridLines="0" zoomScale="75" zoomScaleNormal="75" zoomScaleSheetLayoutView="50" workbookViewId="0">
      <selection activeCell="A43" sqref="A43"/>
    </sheetView>
  </sheetViews>
  <sheetFormatPr baseColWidth="10" defaultRowHeight="12.75" x14ac:dyDescent="0.2"/>
  <cols>
    <col min="1" max="1" width="85.140625" style="1" customWidth="1"/>
    <col min="2" max="2" width="21.85546875" style="1" bestFit="1" customWidth="1"/>
    <col min="3" max="3" width="19.85546875" style="1" customWidth="1"/>
    <col min="4" max="4" width="24.140625" style="1" customWidth="1"/>
    <col min="5" max="5" width="15.140625" style="1" bestFit="1" customWidth="1"/>
    <col min="6" max="6" width="19.28515625" style="1" bestFit="1" customWidth="1"/>
    <col min="7" max="7" width="16.5703125" style="1" customWidth="1"/>
    <col min="8" max="16384" width="11.42578125" style="1"/>
  </cols>
  <sheetData>
    <row r="1" spans="1:9" ht="30" customHeight="1" x14ac:dyDescent="0.2">
      <c r="A1" s="294" t="str">
        <f>T('2. ETAPAS'!C8:G8)</f>
        <v/>
      </c>
      <c r="B1" s="294"/>
      <c r="C1" s="294"/>
      <c r="D1" s="294"/>
      <c r="E1" s="294"/>
      <c r="F1" s="294"/>
      <c r="H1" s="197"/>
      <c r="I1" s="197"/>
    </row>
    <row r="2" spans="1:9" ht="15" customHeight="1" x14ac:dyDescent="0.2">
      <c r="A2" s="202"/>
      <c r="B2" s="202"/>
      <c r="C2" s="202"/>
      <c r="D2" s="202"/>
      <c r="E2" s="202"/>
      <c r="F2" s="202"/>
      <c r="G2" s="200"/>
      <c r="H2" s="197"/>
      <c r="I2" s="197"/>
    </row>
    <row r="3" spans="1:9" ht="18" x14ac:dyDescent="0.25">
      <c r="A3" s="59" t="s">
        <v>171</v>
      </c>
      <c r="B3" s="42"/>
      <c r="C3" s="42"/>
      <c r="D3" s="42"/>
      <c r="G3" s="200" t="str">
        <f>CONCATENATE('1. Indice'!$D$3,"  ",'1. Indice'!$J$3)</f>
        <v>ESPRO  2017</v>
      </c>
    </row>
    <row r="4" spans="1:9" ht="15" x14ac:dyDescent="0.2">
      <c r="A4" s="42"/>
      <c r="B4" s="42"/>
      <c r="C4" s="42"/>
      <c r="D4" s="42"/>
    </row>
    <row r="5" spans="1:9" ht="15.75" x14ac:dyDescent="0.25">
      <c r="A5" s="48"/>
      <c r="B5" s="71"/>
      <c r="C5" s="42"/>
      <c r="D5" s="42"/>
    </row>
    <row r="6" spans="1:9" ht="15.75" x14ac:dyDescent="0.25">
      <c r="A6" s="47" t="s">
        <v>182</v>
      </c>
      <c r="B6" s="42"/>
      <c r="C6" s="42"/>
      <c r="D6" s="42"/>
    </row>
    <row r="7" spans="1:9" ht="15.75" thickBot="1" x14ac:dyDescent="0.25">
      <c r="A7" s="42"/>
      <c r="B7" s="42"/>
      <c r="C7" s="42"/>
      <c r="D7" s="42"/>
    </row>
    <row r="8" spans="1:9" ht="12.75" customHeight="1" x14ac:dyDescent="0.2">
      <c r="A8" s="308" t="s">
        <v>20</v>
      </c>
      <c r="B8" s="297" t="s">
        <v>33</v>
      </c>
      <c r="C8" s="297" t="s">
        <v>98</v>
      </c>
      <c r="D8" s="304" t="s">
        <v>105</v>
      </c>
      <c r="E8" s="306" t="s">
        <v>25</v>
      </c>
      <c r="F8" s="210" t="s">
        <v>21</v>
      </c>
      <c r="G8" s="210" t="s">
        <v>26</v>
      </c>
    </row>
    <row r="9" spans="1:9" ht="51.75" customHeight="1" thickBot="1" x14ac:dyDescent="0.25">
      <c r="A9" s="309"/>
      <c r="B9" s="299"/>
      <c r="C9" s="299"/>
      <c r="D9" s="305"/>
      <c r="E9" s="307"/>
      <c r="F9" s="207"/>
      <c r="G9" s="207"/>
    </row>
    <row r="10" spans="1:9" ht="15" x14ac:dyDescent="0.2">
      <c r="A10" s="148"/>
      <c r="B10" s="228"/>
      <c r="C10" s="228"/>
      <c r="D10" s="229">
        <f>+B10-C10</f>
        <v>0</v>
      </c>
      <c r="E10" s="73" t="str">
        <f>IF(D10&lt;0,"REVISAR","")</f>
        <v/>
      </c>
      <c r="F10" s="40" t="str">
        <f>IF(B10&gt;0,IF(A10="","COMPLETAR",""),"")</f>
        <v/>
      </c>
      <c r="G10" s="40" t="str">
        <f t="shared" ref="G10:G25" si="0">IF(A10&lt;&gt;"",IF(B10=0,"COMPLETAR",""),"")</f>
        <v/>
      </c>
    </row>
    <row r="11" spans="1:9" ht="15" x14ac:dyDescent="0.2">
      <c r="A11" s="149"/>
      <c r="B11" s="230"/>
      <c r="C11" s="230"/>
      <c r="D11" s="231">
        <f>+B11-C11</f>
        <v>0</v>
      </c>
      <c r="E11" s="73" t="str">
        <f>IF(D11&lt;0,"REVISAR","")</f>
        <v/>
      </c>
      <c r="F11" s="40" t="str">
        <f>IF(B11&gt;0,IF(A11="","COMPLETAR",""),"")</f>
        <v/>
      </c>
      <c r="G11" s="40" t="str">
        <f t="shared" si="0"/>
        <v/>
      </c>
    </row>
    <row r="12" spans="1:9" ht="15" x14ac:dyDescent="0.2">
      <c r="A12" s="149"/>
      <c r="B12" s="230"/>
      <c r="C12" s="230"/>
      <c r="D12" s="231">
        <f t="shared" ref="D12:D25" si="1">+B12-C12</f>
        <v>0</v>
      </c>
      <c r="E12" s="73" t="str">
        <f t="shared" ref="E12:E25" si="2">IF(D12&lt;0,"REVISAR","")</f>
        <v/>
      </c>
      <c r="F12" s="40" t="str">
        <f t="shared" ref="F12:F25" si="3">IF(B12&gt;0,IF(A12="","COMPLETAR",""),"")</f>
        <v/>
      </c>
      <c r="G12" s="40" t="str">
        <f t="shared" si="0"/>
        <v/>
      </c>
    </row>
    <row r="13" spans="1:9" ht="15" x14ac:dyDescent="0.2">
      <c r="A13" s="149"/>
      <c r="B13" s="230"/>
      <c r="C13" s="230"/>
      <c r="D13" s="231">
        <f t="shared" si="1"/>
        <v>0</v>
      </c>
      <c r="E13" s="73" t="str">
        <f t="shared" si="2"/>
        <v/>
      </c>
      <c r="F13" s="40" t="str">
        <f t="shared" si="3"/>
        <v/>
      </c>
      <c r="G13" s="40" t="str">
        <f t="shared" si="0"/>
        <v/>
      </c>
    </row>
    <row r="14" spans="1:9" ht="15" x14ac:dyDescent="0.2">
      <c r="A14" s="149"/>
      <c r="B14" s="230"/>
      <c r="C14" s="230"/>
      <c r="D14" s="231">
        <f t="shared" ref="D14:D19" si="4">+B14-C14</f>
        <v>0</v>
      </c>
      <c r="E14" s="73" t="str">
        <f t="shared" si="2"/>
        <v/>
      </c>
      <c r="F14" s="40" t="str">
        <f t="shared" ref="F14:F19" si="5">IF(B14&gt;0,IF(A14="","COMPLETAR",""),"")</f>
        <v/>
      </c>
      <c r="G14" s="40" t="str">
        <f t="shared" ref="G14:G19" si="6">IF(A14&lt;&gt;"",IF(B14=0,"COMPLETAR",""),"")</f>
        <v/>
      </c>
    </row>
    <row r="15" spans="1:9" ht="15" x14ac:dyDescent="0.2">
      <c r="A15" s="149"/>
      <c r="B15" s="230"/>
      <c r="C15" s="230"/>
      <c r="D15" s="231">
        <f t="shared" si="4"/>
        <v>0</v>
      </c>
      <c r="E15" s="73" t="str">
        <f t="shared" si="2"/>
        <v/>
      </c>
      <c r="F15" s="40" t="str">
        <f t="shared" si="5"/>
        <v/>
      </c>
      <c r="G15" s="40" t="str">
        <f t="shared" si="6"/>
        <v/>
      </c>
    </row>
    <row r="16" spans="1:9" ht="15" x14ac:dyDescent="0.2">
      <c r="A16" s="149"/>
      <c r="B16" s="230"/>
      <c r="C16" s="230"/>
      <c r="D16" s="231">
        <f t="shared" si="4"/>
        <v>0</v>
      </c>
      <c r="E16" s="73" t="str">
        <f t="shared" si="2"/>
        <v/>
      </c>
      <c r="F16" s="40" t="str">
        <f t="shared" si="5"/>
        <v/>
      </c>
      <c r="G16" s="40" t="str">
        <f t="shared" si="6"/>
        <v/>
      </c>
    </row>
    <row r="17" spans="1:7" ht="15" x14ac:dyDescent="0.2">
      <c r="A17" s="149"/>
      <c r="B17" s="230"/>
      <c r="C17" s="230"/>
      <c r="D17" s="231">
        <f t="shared" si="4"/>
        <v>0</v>
      </c>
      <c r="E17" s="73" t="str">
        <f t="shared" si="2"/>
        <v/>
      </c>
      <c r="F17" s="40" t="str">
        <f t="shared" si="5"/>
        <v/>
      </c>
      <c r="G17" s="40" t="str">
        <f t="shared" si="6"/>
        <v/>
      </c>
    </row>
    <row r="18" spans="1:7" ht="15" x14ac:dyDescent="0.2">
      <c r="A18" s="149"/>
      <c r="B18" s="230"/>
      <c r="C18" s="230"/>
      <c r="D18" s="231">
        <f t="shared" si="4"/>
        <v>0</v>
      </c>
      <c r="E18" s="73" t="str">
        <f t="shared" si="2"/>
        <v/>
      </c>
      <c r="F18" s="40" t="str">
        <f t="shared" si="5"/>
        <v/>
      </c>
      <c r="G18" s="40" t="str">
        <f t="shared" si="6"/>
        <v/>
      </c>
    </row>
    <row r="19" spans="1:7" ht="15" x14ac:dyDescent="0.2">
      <c r="A19" s="149"/>
      <c r="B19" s="230"/>
      <c r="C19" s="230"/>
      <c r="D19" s="231">
        <f t="shared" si="4"/>
        <v>0</v>
      </c>
      <c r="E19" s="73" t="str">
        <f t="shared" si="2"/>
        <v/>
      </c>
      <c r="F19" s="40" t="str">
        <f t="shared" si="5"/>
        <v/>
      </c>
      <c r="G19" s="40" t="str">
        <f t="shared" si="6"/>
        <v/>
      </c>
    </row>
    <row r="20" spans="1:7" ht="15" x14ac:dyDescent="0.2">
      <c r="A20" s="149"/>
      <c r="B20" s="230"/>
      <c r="C20" s="230"/>
      <c r="D20" s="231">
        <f t="shared" si="1"/>
        <v>0</v>
      </c>
      <c r="E20" s="73" t="str">
        <f t="shared" si="2"/>
        <v/>
      </c>
      <c r="F20" s="40" t="str">
        <f t="shared" si="3"/>
        <v/>
      </c>
      <c r="G20" s="40" t="str">
        <f t="shared" si="0"/>
        <v/>
      </c>
    </row>
    <row r="21" spans="1:7" ht="15" x14ac:dyDescent="0.2">
      <c r="A21" s="149"/>
      <c r="B21" s="230"/>
      <c r="C21" s="230"/>
      <c r="D21" s="231">
        <f t="shared" si="1"/>
        <v>0</v>
      </c>
      <c r="E21" s="73" t="str">
        <f t="shared" si="2"/>
        <v/>
      </c>
      <c r="F21" s="40" t="str">
        <f t="shared" si="3"/>
        <v/>
      </c>
      <c r="G21" s="40" t="str">
        <f t="shared" si="0"/>
        <v/>
      </c>
    </row>
    <row r="22" spans="1:7" ht="15" x14ac:dyDescent="0.2">
      <c r="A22" s="149"/>
      <c r="B22" s="230"/>
      <c r="C22" s="230"/>
      <c r="D22" s="231">
        <f t="shared" si="1"/>
        <v>0</v>
      </c>
      <c r="E22" s="73" t="str">
        <f t="shared" si="2"/>
        <v/>
      </c>
      <c r="F22" s="40" t="str">
        <f t="shared" si="3"/>
        <v/>
      </c>
      <c r="G22" s="40" t="str">
        <f t="shared" si="0"/>
        <v/>
      </c>
    </row>
    <row r="23" spans="1:7" ht="15" x14ac:dyDescent="0.2">
      <c r="A23" s="149"/>
      <c r="B23" s="230"/>
      <c r="C23" s="230"/>
      <c r="D23" s="231">
        <f t="shared" si="1"/>
        <v>0</v>
      </c>
      <c r="E23" s="73" t="str">
        <f t="shared" si="2"/>
        <v/>
      </c>
      <c r="F23" s="40" t="str">
        <f t="shared" si="3"/>
        <v/>
      </c>
      <c r="G23" s="40" t="str">
        <f t="shared" si="0"/>
        <v/>
      </c>
    </row>
    <row r="24" spans="1:7" ht="15" x14ac:dyDescent="0.2">
      <c r="A24" s="149"/>
      <c r="B24" s="230"/>
      <c r="C24" s="230"/>
      <c r="D24" s="231">
        <f t="shared" si="1"/>
        <v>0</v>
      </c>
      <c r="E24" s="73" t="str">
        <f t="shared" si="2"/>
        <v/>
      </c>
      <c r="F24" s="40" t="str">
        <f t="shared" si="3"/>
        <v/>
      </c>
      <c r="G24" s="40" t="str">
        <f t="shared" si="0"/>
        <v/>
      </c>
    </row>
    <row r="25" spans="1:7" ht="15" x14ac:dyDescent="0.2">
      <c r="A25" s="149"/>
      <c r="B25" s="230"/>
      <c r="C25" s="230"/>
      <c r="D25" s="231">
        <f t="shared" si="1"/>
        <v>0</v>
      </c>
      <c r="E25" s="73" t="str">
        <f t="shared" si="2"/>
        <v/>
      </c>
      <c r="F25" s="40" t="str">
        <f t="shared" si="3"/>
        <v/>
      </c>
      <c r="G25" s="40" t="str">
        <f t="shared" si="0"/>
        <v/>
      </c>
    </row>
    <row r="26" spans="1:7" ht="15" x14ac:dyDescent="0.2">
      <c r="A26" s="149"/>
      <c r="B26" s="230"/>
      <c r="C26" s="230"/>
      <c r="D26" s="231">
        <f>+B26-C26</f>
        <v>0</v>
      </c>
      <c r="E26" s="73" t="str">
        <f>IF(D26&lt;0,"REVISAR","")</f>
        <v/>
      </c>
      <c r="F26" s="40" t="str">
        <f>IF(B26&gt;0,IF(A26="","COMPLETAR",""),"")</f>
        <v/>
      </c>
      <c r="G26" s="40" t="str">
        <f>IF(A26&lt;&gt;"",IF(B26=0,"COMPLETAR",""),"")</f>
        <v/>
      </c>
    </row>
    <row r="27" spans="1:7" ht="15" x14ac:dyDescent="0.2">
      <c r="A27" s="149"/>
      <c r="B27" s="230"/>
      <c r="C27" s="230"/>
      <c r="D27" s="231">
        <f>+B27-C27</f>
        <v>0</v>
      </c>
      <c r="E27" s="73" t="str">
        <f>IF(D27&lt;0,"REVISAR","")</f>
        <v/>
      </c>
      <c r="F27" s="40" t="str">
        <f>IF(B27&gt;0,IF(A27="","COMPLETAR",""),"")</f>
        <v/>
      </c>
      <c r="G27" s="40" t="str">
        <f>IF(A27&lt;&gt;"",IF(B27=0,"COMPLETAR",""),"")</f>
        <v/>
      </c>
    </row>
    <row r="28" spans="1:7" ht="15" x14ac:dyDescent="0.2">
      <c r="A28" s="149"/>
      <c r="B28" s="230"/>
      <c r="C28" s="230"/>
      <c r="D28" s="231">
        <f>+B28-C28</f>
        <v>0</v>
      </c>
      <c r="E28" s="73" t="str">
        <f>IF(D28&lt;0,"REVISAR","")</f>
        <v/>
      </c>
      <c r="F28" s="40" t="str">
        <f>IF(B28&gt;0,IF(A28="","COMPLETAR",""),"")</f>
        <v/>
      </c>
      <c r="G28" s="40" t="str">
        <f>IF(A28&lt;&gt;"",IF(B28=0,"COMPLETAR",""),"")</f>
        <v/>
      </c>
    </row>
    <row r="29" spans="1:7" ht="15" x14ac:dyDescent="0.2">
      <c r="A29" s="149"/>
      <c r="B29" s="230"/>
      <c r="C29" s="230"/>
      <c r="D29" s="231">
        <f>+B29-C29</f>
        <v>0</v>
      </c>
      <c r="E29" s="73" t="str">
        <f>IF(D29&lt;0,"REVISAR","")</f>
        <v/>
      </c>
      <c r="F29" s="40" t="str">
        <f>IF(B29&gt;0,IF(A29="","COMPLETAR",""),"")</f>
        <v/>
      </c>
      <c r="G29" s="40" t="str">
        <f>IF(A29&lt;&gt;"",IF(B29=0,"COMPLETAR",""),"")</f>
        <v/>
      </c>
    </row>
    <row r="30" spans="1:7" ht="15.75" x14ac:dyDescent="0.25">
      <c r="A30" s="48" t="s">
        <v>22</v>
      </c>
      <c r="B30" s="234">
        <f>SUM(B8:B29)</f>
        <v>0</v>
      </c>
      <c r="C30" s="234">
        <f>SUM(C8:C29)</f>
        <v>0</v>
      </c>
      <c r="D30" s="234">
        <f>SUM(D8:D29)</f>
        <v>0</v>
      </c>
      <c r="F30" s="40"/>
      <c r="G30" s="40"/>
    </row>
    <row r="31" spans="1:7" ht="15.75" x14ac:dyDescent="0.25">
      <c r="A31" s="47"/>
      <c r="B31" s="42"/>
      <c r="C31" s="42"/>
      <c r="D31" s="42"/>
    </row>
    <row r="32" spans="1:7" ht="15.75" x14ac:dyDescent="0.25">
      <c r="A32" s="47" t="s">
        <v>172</v>
      </c>
      <c r="B32" s="42"/>
      <c r="C32" s="42"/>
      <c r="D32" s="234">
        <f>+D30</f>
        <v>0</v>
      </c>
    </row>
    <row r="33" spans="1:4" ht="15.75" x14ac:dyDescent="0.25">
      <c r="A33" s="47" t="s">
        <v>173</v>
      </c>
      <c r="B33" s="42"/>
      <c r="C33" s="42"/>
      <c r="D33" s="234">
        <f>+C30</f>
        <v>0</v>
      </c>
    </row>
    <row r="34" spans="1:4" ht="15.75" x14ac:dyDescent="0.25">
      <c r="A34" s="47" t="s">
        <v>174</v>
      </c>
      <c r="B34" s="42"/>
      <c r="C34" s="42"/>
      <c r="D34" s="234">
        <f>SUM(D32:D33)</f>
        <v>0</v>
      </c>
    </row>
  </sheetData>
  <sheetProtection password="8B62" sheet="1" objects="1" scenarios="1"/>
  <mergeCells count="6">
    <mergeCell ref="A1:F1"/>
    <mergeCell ref="E8:E9"/>
    <mergeCell ref="A8:A9"/>
    <mergeCell ref="B8:B9"/>
    <mergeCell ref="C8:C9"/>
    <mergeCell ref="D8:D9"/>
  </mergeCells>
  <phoneticPr fontId="0" type="noConversion"/>
  <dataValidations xWindow="372" yWindow="525" count="4">
    <dataValidation type="whole" showInputMessage="1" showErrorMessage="1" error="ESTE VALOR DEBE NO PUEDE SER MAYOR AL COSTO TOTAL" prompt="ESTE VALOR DEBE NO PUEDE SER MAYOR AL COSTO TOTAL DE COMPRA" sqref="C10:C29">
      <formula1>0</formula1>
      <formula2>B10</formula2>
    </dataValidation>
    <dataValidation allowBlank="1" showInputMessage="1" showErrorMessage="1" prompt="ESTA CELDA CONTIENE UNA FORMULA" sqref="D10:D29"/>
    <dataValidation type="custom" operator="greaterThanOrEqual" showInputMessage="1" showErrorMessage="1" sqref="B11:B29">
      <formula1>AND(B11&gt;=C11,B11&gt;0)</formula1>
    </dataValidation>
    <dataValidation type="custom" operator="greaterThanOrEqual" showInputMessage="1" showErrorMessage="1" error="DEBE SER MAYOR QUE CERO Y MAYOR ó IGUAL QUE LA FINANCIACIÓN DE LAS OTRAS FUENTES" sqref="B10">
      <formula1>AND(B10&gt;=C10,B10&gt;0)</formula1>
    </dataValidation>
  </dataValidations>
  <printOptions horizontalCentered="1"/>
  <pageMargins left="0.35433070866141736" right="0.19685039370078741" top="0.62992125984251968" bottom="0.39370078740157483" header="0" footer="0"/>
  <pageSetup paperSize="9" scale="64" orientation="landscape" horizontalDpi="300" verticalDpi="300" r:id="rId1"/>
  <headerFooter scaleWithDoc="0" alignWithMargins="0">
    <oddHeader>&amp;C&amp;12&amp;G</oddHeader>
    <oddFooter>&amp;CBases y Condiciones del Llamado a la Presentación de Proyectos - COFECYT – Versión 02 (2017) &amp;R&amp;A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J83"/>
  <sheetViews>
    <sheetView showGridLines="0" topLeftCell="A28" zoomScale="75" zoomScaleNormal="75" zoomScaleSheetLayoutView="75" zoomScalePageLayoutView="75" workbookViewId="0">
      <selection activeCell="A60" sqref="A60"/>
    </sheetView>
  </sheetViews>
  <sheetFormatPr baseColWidth="10" defaultRowHeight="12.75" x14ac:dyDescent="0.2"/>
  <cols>
    <col min="1" max="1" width="29.5703125" style="1" customWidth="1"/>
    <col min="2" max="6" width="23.85546875" style="1" customWidth="1"/>
    <col min="7" max="7" width="29.7109375" style="1" customWidth="1"/>
    <col min="8" max="8" width="27.5703125" style="1" customWidth="1"/>
    <col min="9" max="9" width="20.140625" style="1" customWidth="1"/>
    <col min="10" max="10" width="20.7109375" style="1" customWidth="1"/>
    <col min="11" max="11" width="22.42578125" style="1" bestFit="1" customWidth="1"/>
    <col min="12" max="16384" width="11.42578125" style="1"/>
  </cols>
  <sheetData>
    <row r="1" spans="1:10" ht="30" customHeight="1" x14ac:dyDescent="0.2">
      <c r="A1" s="310" t="str">
        <f>T('2. ETAPAS'!C8:G8)</f>
        <v/>
      </c>
      <c r="B1" s="310"/>
      <c r="C1" s="310"/>
      <c r="D1" s="310"/>
      <c r="E1" s="310"/>
      <c r="F1" s="310"/>
      <c r="G1" s="310"/>
      <c r="I1" s="203"/>
    </row>
    <row r="2" spans="1:10" ht="30" customHeight="1" x14ac:dyDescent="0.2">
      <c r="A2" s="212"/>
      <c r="B2" s="212"/>
      <c r="C2" s="212"/>
      <c r="D2" s="212"/>
      <c r="E2" s="212"/>
      <c r="F2" s="212"/>
      <c r="G2" s="212"/>
      <c r="I2" s="203"/>
    </row>
    <row r="3" spans="1:10" ht="18" customHeight="1" x14ac:dyDescent="0.2">
      <c r="A3" s="204"/>
      <c r="B3" s="204"/>
      <c r="C3" s="204"/>
      <c r="D3" s="204"/>
      <c r="E3" s="204"/>
      <c r="F3" s="204"/>
      <c r="G3" s="204"/>
      <c r="H3" s="200"/>
      <c r="I3" s="203"/>
    </row>
    <row r="4" spans="1:10" ht="20.25" x14ac:dyDescent="0.3">
      <c r="A4" s="164" t="s">
        <v>175</v>
      </c>
      <c r="B4" s="60"/>
      <c r="C4" s="60"/>
      <c r="D4" s="60"/>
      <c r="H4" s="200" t="str">
        <f>CONCATENATE('1. Indice'!$D$3,"  ",'1. Indice'!$J$3)</f>
        <v>ESPRO  2017</v>
      </c>
    </row>
    <row r="5" spans="1:10" x14ac:dyDescent="0.2">
      <c r="A5" s="61"/>
      <c r="B5" s="60"/>
      <c r="C5" s="60"/>
      <c r="D5" s="60"/>
      <c r="E5" s="60"/>
      <c r="F5" s="60"/>
      <c r="G5" s="60"/>
      <c r="H5" s="60"/>
    </row>
    <row r="6" spans="1:10" x14ac:dyDescent="0.2">
      <c r="A6" s="62"/>
      <c r="B6" s="62"/>
      <c r="C6" s="63"/>
      <c r="D6" s="63"/>
      <c r="E6" s="63"/>
      <c r="F6" s="63"/>
      <c r="H6" s="62"/>
    </row>
    <row r="7" spans="1:10" ht="20.25" x14ac:dyDescent="0.2">
      <c r="A7" s="313" t="s">
        <v>96</v>
      </c>
      <c r="B7" s="313"/>
      <c r="C7" s="313"/>
      <c r="D7" s="313"/>
      <c r="E7" s="313"/>
      <c r="F7" s="313"/>
      <c r="G7" s="161"/>
      <c r="H7" s="161"/>
    </row>
    <row r="8" spans="1:10" ht="21" thickBot="1" x14ac:dyDescent="0.25">
      <c r="A8" s="313"/>
      <c r="B8" s="313"/>
      <c r="C8" s="313"/>
      <c r="D8" s="313"/>
      <c r="E8" s="313"/>
      <c r="F8" s="313"/>
      <c r="G8" s="161"/>
      <c r="H8" s="161"/>
    </row>
    <row r="9" spans="1:10" ht="47.25" customHeight="1" x14ac:dyDescent="0.2">
      <c r="A9" s="311" t="s">
        <v>41</v>
      </c>
      <c r="B9" s="311" t="s">
        <v>129</v>
      </c>
      <c r="C9" s="311" t="s">
        <v>126</v>
      </c>
      <c r="D9" s="311" t="s">
        <v>128</v>
      </c>
      <c r="E9" s="311" t="s">
        <v>127</v>
      </c>
      <c r="F9" s="311" t="s">
        <v>130</v>
      </c>
      <c r="G9" s="311" t="s">
        <v>131</v>
      </c>
      <c r="H9" s="182" t="s">
        <v>77</v>
      </c>
    </row>
    <row r="10" spans="1:10" ht="16.5" thickBot="1" x14ac:dyDescent="0.25">
      <c r="A10" s="312"/>
      <c r="B10" s="312"/>
      <c r="C10" s="312"/>
      <c r="D10" s="312"/>
      <c r="E10" s="312"/>
      <c r="F10" s="312"/>
      <c r="G10" s="312"/>
      <c r="H10" s="225">
        <f>ROUND(+G17*0.4,0)</f>
        <v>0</v>
      </c>
    </row>
    <row r="11" spans="1:10" ht="15.75" x14ac:dyDescent="0.2">
      <c r="A11" s="113" t="str">
        <f>IF(AND('2. ETAPAS'!B28&gt;0,'2. ETAPAS'!C28&gt;0,'2. ETAPAS'!D28&gt;0),CONCATENATE("ETAPA "," ",'2. ETAPAS'!B28),"")</f>
        <v/>
      </c>
      <c r="B11" s="240"/>
      <c r="C11" s="241"/>
      <c r="D11" s="240"/>
      <c r="E11" s="240"/>
      <c r="F11" s="240"/>
      <c r="G11" s="242">
        <f t="shared" ref="G11:G16" si="0">SUM(B11:F11)</f>
        <v>0</v>
      </c>
      <c r="H11" s="162" t="str">
        <f>IF((+B11+C11+D11+E11+F11)&lt;=H10,"","COSTO TOTAL 1ª ETAPA DEBE SER MENOR ó IGUAL AL ANTICIPO")</f>
        <v/>
      </c>
      <c r="I11" s="163"/>
      <c r="J11" s="121"/>
    </row>
    <row r="12" spans="1:10" ht="15.75" x14ac:dyDescent="0.25">
      <c r="A12" s="113" t="str">
        <f>IF(AND('2. ETAPAS'!B29&gt;0,'2. ETAPAS'!C29&gt;0,'2. ETAPAS'!D29&gt;0),CONCATENATE("ETAPA "," ",'2. ETAPAS'!B29),"")</f>
        <v/>
      </c>
      <c r="B12" s="228"/>
      <c r="C12" s="241"/>
      <c r="D12" s="228"/>
      <c r="E12" s="228"/>
      <c r="F12" s="228"/>
      <c r="G12" s="243">
        <f t="shared" si="0"/>
        <v>0</v>
      </c>
    </row>
    <row r="13" spans="1:10" ht="15.75" x14ac:dyDescent="0.25">
      <c r="A13" s="113" t="str">
        <f>IF(AND('2. ETAPAS'!B30&gt;0,'2. ETAPAS'!C30&gt;0,'2. ETAPAS'!D30&gt;0),CONCATENATE("ETAPA "," ",'2. ETAPAS'!B30),"")</f>
        <v/>
      </c>
      <c r="B13" s="228"/>
      <c r="C13" s="241"/>
      <c r="D13" s="228"/>
      <c r="E13" s="228"/>
      <c r="F13" s="228"/>
      <c r="G13" s="243">
        <f t="shared" si="0"/>
        <v>0</v>
      </c>
      <c r="H13" s="64"/>
    </row>
    <row r="14" spans="1:10" ht="15.75" x14ac:dyDescent="0.25">
      <c r="A14" s="113" t="str">
        <f>IF(AND('2. ETAPAS'!B31&gt;0,'2. ETAPAS'!C31&gt;0,'2. ETAPAS'!D31&gt;0),CONCATENATE("ETAPA "," ",'2. ETAPAS'!B31),"")</f>
        <v/>
      </c>
      <c r="B14" s="228"/>
      <c r="C14" s="241"/>
      <c r="D14" s="228"/>
      <c r="E14" s="228"/>
      <c r="F14" s="228"/>
      <c r="G14" s="243">
        <f t="shared" si="0"/>
        <v>0</v>
      </c>
      <c r="H14" s="64"/>
    </row>
    <row r="15" spans="1:10" ht="15.75" x14ac:dyDescent="0.25">
      <c r="A15" s="113" t="str">
        <f>IF(AND('2. ETAPAS'!B32&gt;0,'2. ETAPAS'!C32&gt;0,'2. ETAPAS'!D32&gt;0),CONCATENATE("ETAPA "," ",'2. ETAPAS'!B32),"")</f>
        <v/>
      </c>
      <c r="B15" s="228"/>
      <c r="C15" s="241"/>
      <c r="D15" s="228"/>
      <c r="E15" s="228"/>
      <c r="F15" s="228"/>
      <c r="G15" s="243">
        <f t="shared" si="0"/>
        <v>0</v>
      </c>
      <c r="H15" s="64"/>
    </row>
    <row r="16" spans="1:10" ht="15.75" x14ac:dyDescent="0.25">
      <c r="A16" s="113" t="str">
        <f>IF(AND('2. ETAPAS'!B33&gt;0,'2. ETAPAS'!C33&gt;0,'2. ETAPAS'!D33&gt;0),CONCATENATE("ETAPA "," ",'2. ETAPAS'!B33),"")</f>
        <v/>
      </c>
      <c r="B16" s="228"/>
      <c r="C16" s="241"/>
      <c r="D16" s="228"/>
      <c r="E16" s="228"/>
      <c r="F16" s="228"/>
      <c r="G16" s="243">
        <f t="shared" si="0"/>
        <v>0</v>
      </c>
      <c r="H16" s="64"/>
    </row>
    <row r="17" spans="1:8" ht="15.75" x14ac:dyDescent="0.25">
      <c r="A17" s="66" t="s">
        <v>42</v>
      </c>
      <c r="B17" s="244">
        <f t="shared" ref="B17:G17" si="1">SUM(B10:B16)</f>
        <v>0</v>
      </c>
      <c r="C17" s="241">
        <v>0</v>
      </c>
      <c r="D17" s="244">
        <f t="shared" si="1"/>
        <v>0</v>
      </c>
      <c r="E17" s="244">
        <f t="shared" si="1"/>
        <v>0</v>
      </c>
      <c r="F17" s="244">
        <f t="shared" si="1"/>
        <v>0</v>
      </c>
      <c r="G17" s="244">
        <f t="shared" si="1"/>
        <v>0</v>
      </c>
      <c r="H17" s="64"/>
    </row>
    <row r="18" spans="1:8" ht="15" x14ac:dyDescent="0.2">
      <c r="A18" s="64" t="s">
        <v>39</v>
      </c>
      <c r="B18" s="64"/>
      <c r="C18" s="64"/>
      <c r="D18" s="64"/>
      <c r="E18" s="64"/>
      <c r="F18" s="64"/>
      <c r="G18" s="64"/>
      <c r="H18" s="64"/>
    </row>
    <row r="19" spans="1:8" ht="15" x14ac:dyDescent="0.2">
      <c r="A19" s="64" t="s">
        <v>43</v>
      </c>
      <c r="B19" s="64"/>
      <c r="C19" s="64"/>
      <c r="D19" s="64"/>
      <c r="E19" s="64"/>
      <c r="F19" s="64"/>
      <c r="G19" s="64"/>
      <c r="H19" s="64"/>
    </row>
    <row r="20" spans="1:8" ht="15" x14ac:dyDescent="0.2">
      <c r="A20" s="64"/>
      <c r="B20" s="64"/>
      <c r="C20" s="64"/>
      <c r="D20" s="64"/>
      <c r="E20" s="64"/>
      <c r="F20" s="64"/>
      <c r="G20" s="64"/>
      <c r="H20" s="64"/>
    </row>
    <row r="21" spans="1:8" ht="15" x14ac:dyDescent="0.2">
      <c r="A21" s="64"/>
      <c r="B21" s="64"/>
      <c r="C21" s="64"/>
      <c r="D21" s="64"/>
      <c r="E21" s="64"/>
      <c r="F21" s="64"/>
      <c r="G21" s="64"/>
      <c r="H21" s="64"/>
    </row>
    <row r="22" spans="1:8" ht="20.25" x14ac:dyDescent="0.2">
      <c r="A22" s="313" t="s">
        <v>94</v>
      </c>
      <c r="B22" s="313"/>
      <c r="C22" s="313"/>
      <c r="D22" s="313"/>
      <c r="E22" s="313"/>
      <c r="F22" s="313"/>
      <c r="G22" s="64"/>
      <c r="H22" s="64"/>
    </row>
    <row r="23" spans="1:8" ht="21" thickBot="1" x14ac:dyDescent="0.25">
      <c r="A23" s="314"/>
      <c r="B23" s="314"/>
      <c r="C23" s="314"/>
      <c r="D23" s="314"/>
      <c r="E23" s="314"/>
      <c r="F23" s="314"/>
      <c r="G23" s="64"/>
      <c r="H23" s="64"/>
    </row>
    <row r="24" spans="1:8" ht="15" x14ac:dyDescent="0.2">
      <c r="A24" s="311" t="s">
        <v>41</v>
      </c>
      <c r="B24" s="311" t="s">
        <v>132</v>
      </c>
      <c r="C24" s="311" t="s">
        <v>133</v>
      </c>
      <c r="D24" s="311" t="s">
        <v>135</v>
      </c>
      <c r="E24" s="311" t="s">
        <v>134</v>
      </c>
      <c r="F24" s="311" t="s">
        <v>136</v>
      </c>
      <c r="G24" s="311" t="s">
        <v>137</v>
      </c>
      <c r="H24" s="64"/>
    </row>
    <row r="25" spans="1:8" ht="50.25" customHeight="1" thickBot="1" x14ac:dyDescent="0.25">
      <c r="A25" s="315"/>
      <c r="B25" s="312"/>
      <c r="C25" s="312"/>
      <c r="D25" s="312"/>
      <c r="E25" s="312"/>
      <c r="F25" s="312"/>
      <c r="G25" s="312"/>
      <c r="H25" s="64"/>
    </row>
    <row r="26" spans="1:8" ht="15.75" x14ac:dyDescent="0.25">
      <c r="A26" s="115" t="str">
        <f t="shared" ref="A26:A31" si="2">+A11</f>
        <v/>
      </c>
      <c r="B26" s="228"/>
      <c r="C26" s="228"/>
      <c r="D26" s="228"/>
      <c r="E26" s="228"/>
      <c r="F26" s="228"/>
      <c r="G26" s="243">
        <f>SUM(B26:F26)</f>
        <v>0</v>
      </c>
      <c r="H26" s="64"/>
    </row>
    <row r="27" spans="1:8" ht="15.75" x14ac:dyDescent="0.25">
      <c r="A27" s="115" t="str">
        <f t="shared" si="2"/>
        <v/>
      </c>
      <c r="B27" s="228"/>
      <c r="C27" s="228"/>
      <c r="D27" s="228"/>
      <c r="E27" s="228"/>
      <c r="F27" s="228"/>
      <c r="G27" s="243">
        <f t="shared" ref="G27:G31" si="3">SUM(B27:F27)</f>
        <v>0</v>
      </c>
      <c r="H27" s="64"/>
    </row>
    <row r="28" spans="1:8" ht="15.75" x14ac:dyDescent="0.25">
      <c r="A28" s="115" t="str">
        <f t="shared" si="2"/>
        <v/>
      </c>
      <c r="B28" s="228"/>
      <c r="C28" s="228"/>
      <c r="D28" s="228"/>
      <c r="E28" s="228"/>
      <c r="F28" s="228"/>
      <c r="G28" s="243">
        <f t="shared" si="3"/>
        <v>0</v>
      </c>
      <c r="H28" s="64"/>
    </row>
    <row r="29" spans="1:8" ht="15.75" x14ac:dyDescent="0.25">
      <c r="A29" s="115" t="str">
        <f t="shared" si="2"/>
        <v/>
      </c>
      <c r="B29" s="228"/>
      <c r="C29" s="228"/>
      <c r="D29" s="228"/>
      <c r="E29" s="228"/>
      <c r="F29" s="228"/>
      <c r="G29" s="243">
        <f t="shared" si="3"/>
        <v>0</v>
      </c>
      <c r="H29" s="64"/>
    </row>
    <row r="30" spans="1:8" ht="15.75" x14ac:dyDescent="0.25">
      <c r="A30" s="115" t="str">
        <f t="shared" si="2"/>
        <v/>
      </c>
      <c r="B30" s="228"/>
      <c r="C30" s="228"/>
      <c r="D30" s="228"/>
      <c r="E30" s="228"/>
      <c r="F30" s="228"/>
      <c r="G30" s="243">
        <f t="shared" si="3"/>
        <v>0</v>
      </c>
      <c r="H30" s="64"/>
    </row>
    <row r="31" spans="1:8" ht="15.75" x14ac:dyDescent="0.25">
      <c r="A31" s="115" t="str">
        <f t="shared" si="2"/>
        <v/>
      </c>
      <c r="B31" s="228"/>
      <c r="C31" s="228"/>
      <c r="D31" s="228"/>
      <c r="E31" s="228"/>
      <c r="F31" s="228"/>
      <c r="G31" s="243">
        <f t="shared" si="3"/>
        <v>0</v>
      </c>
      <c r="H31" s="64"/>
    </row>
    <row r="32" spans="1:8" ht="15.75" x14ac:dyDescent="0.25">
      <c r="A32" s="66" t="s">
        <v>42</v>
      </c>
      <c r="B32" s="244">
        <f>SUM(B24:B31)</f>
        <v>0</v>
      </c>
      <c r="C32" s="244">
        <f>SUM(C24:C31)</f>
        <v>0</v>
      </c>
      <c r="D32" s="244">
        <f>SUM(D24:D31)</f>
        <v>0</v>
      </c>
      <c r="E32" s="244">
        <f>SUM(E24:E31)</f>
        <v>0</v>
      </c>
      <c r="F32" s="244">
        <f>SUM(F24:F31)</f>
        <v>0</v>
      </c>
      <c r="G32" s="244">
        <f>SUM(G26:G31)</f>
        <v>0</v>
      </c>
      <c r="H32" s="64"/>
    </row>
    <row r="33" spans="1:9" ht="15" x14ac:dyDescent="0.2">
      <c r="A33" s="64" t="s">
        <v>39</v>
      </c>
      <c r="B33" s="64"/>
      <c r="C33" s="64"/>
      <c r="D33" s="64"/>
      <c r="E33" s="64"/>
      <c r="F33" s="64"/>
      <c r="G33" s="64"/>
      <c r="H33" s="64"/>
    </row>
    <row r="34" spans="1:9" ht="15" x14ac:dyDescent="0.2">
      <c r="A34" s="64" t="s">
        <v>40</v>
      </c>
      <c r="B34" s="64"/>
      <c r="C34" s="64"/>
      <c r="D34" s="64"/>
      <c r="E34" s="64"/>
      <c r="F34" s="64"/>
      <c r="G34" s="64"/>
      <c r="H34" s="64"/>
    </row>
    <row r="35" spans="1:9" ht="15" x14ac:dyDescent="0.2">
      <c r="A35" s="64"/>
      <c r="B35" s="64"/>
      <c r="C35" s="64"/>
      <c r="D35" s="64"/>
      <c r="E35" s="64"/>
      <c r="F35" s="64"/>
      <c r="G35" s="64"/>
      <c r="H35" s="64"/>
    </row>
    <row r="36" spans="1:9" ht="15" x14ac:dyDescent="0.2">
      <c r="H36" s="64"/>
    </row>
    <row r="37" spans="1:9" ht="15.75" thickBot="1" x14ac:dyDescent="0.25">
      <c r="H37" s="64"/>
    </row>
    <row r="38" spans="1:9" ht="32.25" thickBot="1" x14ac:dyDescent="0.25">
      <c r="A38" s="187" t="s">
        <v>97</v>
      </c>
      <c r="B38" s="188"/>
      <c r="C38" s="189"/>
      <c r="D38" s="190" t="s">
        <v>78</v>
      </c>
      <c r="E38" s="190" t="s">
        <v>95</v>
      </c>
      <c r="F38" s="190" t="s">
        <v>45</v>
      </c>
      <c r="G38" s="191" t="s">
        <v>46</v>
      </c>
      <c r="H38" s="64"/>
    </row>
    <row r="39" spans="1:9" ht="15.75" x14ac:dyDescent="0.25">
      <c r="A39" s="183" t="s">
        <v>176</v>
      </c>
      <c r="B39" s="184"/>
      <c r="C39" s="185"/>
      <c r="D39" s="245">
        <f>+'3. BIENES DE CAPITAL'!E56</f>
        <v>0</v>
      </c>
      <c r="E39" s="245">
        <f>+B17</f>
        <v>0</v>
      </c>
      <c r="F39" s="245">
        <f t="shared" ref="F39:F44" si="4">+D39-E39</f>
        <v>0</v>
      </c>
      <c r="G39" s="186" t="str">
        <f>IF(F39=0,"OK","VER DIFERENCIAS")</f>
        <v>OK</v>
      </c>
      <c r="H39" s="64"/>
    </row>
    <row r="40" spans="1:9" ht="15.75" x14ac:dyDescent="0.25">
      <c r="A40" s="67" t="s">
        <v>177</v>
      </c>
      <c r="B40" s="68"/>
      <c r="C40" s="69"/>
      <c r="D40" s="246">
        <f>+'4. RECURSOS HUMANOS'!E37</f>
        <v>0</v>
      </c>
      <c r="E40" s="246">
        <f>+C17</f>
        <v>0</v>
      </c>
      <c r="F40" s="246">
        <f t="shared" si="4"/>
        <v>0</v>
      </c>
      <c r="G40" s="147" t="str">
        <f>IF(F40=0,"OK","VER DIFERENCIAS")</f>
        <v>OK</v>
      </c>
      <c r="H40" s="64"/>
    </row>
    <row r="41" spans="1:9" ht="15.75" x14ac:dyDescent="0.25">
      <c r="A41" s="67" t="s">
        <v>178</v>
      </c>
      <c r="B41" s="68"/>
      <c r="C41" s="69"/>
      <c r="D41" s="246">
        <f>+'5. CONSULTORÍAS Y SERVICIOS'!F33</f>
        <v>0</v>
      </c>
      <c r="E41" s="246">
        <f>+D17</f>
        <v>0</v>
      </c>
      <c r="F41" s="246">
        <f t="shared" si="4"/>
        <v>0</v>
      </c>
      <c r="G41" s="147" t="str">
        <f>IF(F41=0,"OK","VER DIFERENCIAS")</f>
        <v>OK</v>
      </c>
      <c r="H41" s="64"/>
    </row>
    <row r="42" spans="1:9" ht="15.75" x14ac:dyDescent="0.25">
      <c r="A42" s="67" t="s">
        <v>179</v>
      </c>
      <c r="B42" s="68"/>
      <c r="C42" s="69"/>
      <c r="D42" s="246">
        <f>+'6. MATERIALES E INSUMOS '!D49</f>
        <v>0</v>
      </c>
      <c r="E42" s="246">
        <f>+E17</f>
        <v>0</v>
      </c>
      <c r="F42" s="246">
        <f t="shared" si="4"/>
        <v>0</v>
      </c>
      <c r="G42" s="147" t="str">
        <f>IF(F42=0,"OK","VER DIFERENCIAS")</f>
        <v>OK</v>
      </c>
    </row>
    <row r="43" spans="1:9" ht="15.75" customHeight="1" x14ac:dyDescent="0.25">
      <c r="A43" s="67" t="s">
        <v>180</v>
      </c>
      <c r="B43" s="68"/>
      <c r="C43" s="69"/>
      <c r="D43" s="246">
        <f>+'7. OTROS COSTOS '!D33</f>
        <v>0</v>
      </c>
      <c r="E43" s="246">
        <f>+F17</f>
        <v>0</v>
      </c>
      <c r="F43" s="246">
        <f t="shared" si="4"/>
        <v>0</v>
      </c>
      <c r="G43" s="147" t="str">
        <f>IF(F43=0,"OK","VER DIFERENCIAS")</f>
        <v>OK</v>
      </c>
    </row>
    <row r="44" spans="1:9" ht="15.75" x14ac:dyDescent="0.25">
      <c r="A44" s="67" t="s">
        <v>101</v>
      </c>
      <c r="B44" s="68"/>
      <c r="C44" s="69"/>
      <c r="D44" s="246">
        <f>SUM(D38:D43)</f>
        <v>0</v>
      </c>
      <c r="E44" s="246">
        <f>SUM(E38:E43)</f>
        <v>0</v>
      </c>
      <c r="F44" s="246">
        <f t="shared" si="4"/>
        <v>0</v>
      </c>
      <c r="G44" s="123"/>
      <c r="I44" s="252"/>
    </row>
    <row r="45" spans="1:9" x14ac:dyDescent="0.2">
      <c r="I45" s="252"/>
    </row>
    <row r="48" spans="1:9" ht="15" x14ac:dyDescent="0.2">
      <c r="A48" s="64"/>
      <c r="B48" s="64"/>
      <c r="C48" s="64"/>
      <c r="D48" s="64"/>
      <c r="E48" s="64"/>
      <c r="F48" s="64"/>
      <c r="G48" s="64"/>
      <c r="H48" s="64"/>
    </row>
    <row r="49" spans="1:9" ht="15.75" thickBot="1" x14ac:dyDescent="0.25">
      <c r="A49" s="64"/>
      <c r="B49" s="64"/>
      <c r="C49" s="64"/>
      <c r="D49" s="64"/>
      <c r="E49" s="64"/>
      <c r="F49" s="64"/>
      <c r="G49" s="64"/>
      <c r="H49" s="64"/>
    </row>
    <row r="50" spans="1:9" ht="32.25" thickBot="1" x14ac:dyDescent="0.25">
      <c r="A50" s="187" t="s">
        <v>44</v>
      </c>
      <c r="B50" s="188"/>
      <c r="C50" s="189"/>
      <c r="D50" s="190" t="s">
        <v>78</v>
      </c>
      <c r="E50" s="190" t="s">
        <v>95</v>
      </c>
      <c r="F50" s="190" t="s">
        <v>45</v>
      </c>
      <c r="G50" s="191" t="s">
        <v>46</v>
      </c>
    </row>
    <row r="51" spans="1:9" ht="15.75" x14ac:dyDescent="0.25">
      <c r="A51" s="183" t="s">
        <v>176</v>
      </c>
      <c r="B51" s="184"/>
      <c r="C51" s="185"/>
      <c r="D51" s="245">
        <f>+'3. BIENES DE CAPITAL'!E55</f>
        <v>0</v>
      </c>
      <c r="E51" s="245">
        <f>+B32</f>
        <v>0</v>
      </c>
      <c r="F51" s="245">
        <f>+D51-E51</f>
        <v>0</v>
      </c>
      <c r="G51" s="186" t="str">
        <f>IF(F51=0,"OK","VER DIFERENCIAS")</f>
        <v>OK</v>
      </c>
    </row>
    <row r="52" spans="1:9" ht="15.75" x14ac:dyDescent="0.25">
      <c r="A52" s="67" t="s">
        <v>177</v>
      </c>
      <c r="B52" s="68"/>
      <c r="C52" s="69"/>
      <c r="D52" s="246">
        <f>+'4. RECURSOS HUMANOS'!E36</f>
        <v>0</v>
      </c>
      <c r="E52" s="246">
        <f>+C32</f>
        <v>0</v>
      </c>
      <c r="F52" s="246">
        <f>+D52-E52</f>
        <v>0</v>
      </c>
      <c r="G52" s="147" t="str">
        <f>IF(F52=0,"OK","VER DIFERENCIAS")</f>
        <v>OK</v>
      </c>
    </row>
    <row r="53" spans="1:9" ht="15.75" x14ac:dyDescent="0.25">
      <c r="A53" s="67" t="s">
        <v>178</v>
      </c>
      <c r="B53" s="68"/>
      <c r="C53" s="69"/>
      <c r="D53" s="246">
        <f>+'5. CONSULTORÍAS Y SERVICIOS'!F32</f>
        <v>0</v>
      </c>
      <c r="E53" s="246">
        <f>+D32</f>
        <v>0</v>
      </c>
      <c r="F53" s="246">
        <f>+D53-E53</f>
        <v>0</v>
      </c>
      <c r="G53" s="147" t="str">
        <f>IF(F53=0,"OK","VER DIFERENCIAS")</f>
        <v>OK</v>
      </c>
    </row>
    <row r="54" spans="1:9" ht="15.75" x14ac:dyDescent="0.25">
      <c r="A54" s="67" t="s">
        <v>179</v>
      </c>
      <c r="B54" s="68"/>
      <c r="C54" s="69"/>
      <c r="D54" s="246">
        <f>+'6. MATERIALES E INSUMOS '!D48</f>
        <v>0</v>
      </c>
      <c r="E54" s="246">
        <f>+E32</f>
        <v>0</v>
      </c>
      <c r="F54" s="246">
        <f>+D54-E54</f>
        <v>0</v>
      </c>
      <c r="G54" s="147" t="str">
        <f>IF(F54=0,"OK","VER DIFERENCIAS")</f>
        <v>OK</v>
      </c>
    </row>
    <row r="55" spans="1:9" ht="15.75" x14ac:dyDescent="0.25">
      <c r="A55" s="67" t="s">
        <v>180</v>
      </c>
      <c r="B55" s="68"/>
      <c r="C55" s="69"/>
      <c r="D55" s="246">
        <f>+'7. OTROS COSTOS '!D32</f>
        <v>0</v>
      </c>
      <c r="E55" s="246">
        <f>+F32</f>
        <v>0</v>
      </c>
      <c r="F55" s="246">
        <f>+D55-E55</f>
        <v>0</v>
      </c>
      <c r="G55" s="147" t="str">
        <f>IF(F55=0,"OK","VER DIFERENCIAS")</f>
        <v>OK</v>
      </c>
    </row>
    <row r="56" spans="1:9" ht="15.75" x14ac:dyDescent="0.25">
      <c r="A56" s="67" t="s">
        <v>70</v>
      </c>
      <c r="B56" s="68"/>
      <c r="C56" s="69"/>
      <c r="D56" s="246">
        <f>SUM(D51:D55)</f>
        <v>0</v>
      </c>
      <c r="E56" s="246">
        <f>SUM(E51:E55)</f>
        <v>0</v>
      </c>
      <c r="F56" s="246">
        <f>+D56-G32</f>
        <v>0</v>
      </c>
      <c r="G56" s="147" t="str">
        <f>IF(G32&gt;='10. CONVENIO '!C15*0.3,"OK","EL MONTO DE CONTRAPARTE DEBE SER MAYOR O IGUAL AL 30% DEL COSTO TOTAL DEL PROYECTO")</f>
        <v>OK</v>
      </c>
      <c r="I56" s="2"/>
    </row>
    <row r="57" spans="1:9" ht="15" x14ac:dyDescent="0.2">
      <c r="A57" s="64"/>
      <c r="B57" s="64"/>
      <c r="C57" s="64"/>
      <c r="D57" s="64"/>
      <c r="E57" s="64"/>
      <c r="F57" s="64"/>
      <c r="G57" s="65"/>
      <c r="I57" s="2"/>
    </row>
    <row r="58" spans="1:9" ht="15" x14ac:dyDescent="0.2">
      <c r="A58" s="64"/>
      <c r="B58" s="64"/>
      <c r="C58" s="64"/>
      <c r="D58" s="64"/>
      <c r="E58" s="64"/>
      <c r="F58" s="64"/>
      <c r="I58" s="2"/>
    </row>
    <row r="59" spans="1:9" ht="15" x14ac:dyDescent="0.2">
      <c r="A59" s="64"/>
      <c r="B59" s="64"/>
      <c r="C59" s="64"/>
      <c r="D59" s="64"/>
      <c r="E59" s="64"/>
      <c r="F59" s="64"/>
      <c r="G59" s="65"/>
      <c r="I59" s="2"/>
    </row>
    <row r="60" spans="1:9" ht="15" x14ac:dyDescent="0.2">
      <c r="A60" s="64"/>
      <c r="B60" s="64"/>
      <c r="C60" s="64"/>
      <c r="D60" s="64"/>
      <c r="E60" s="64"/>
      <c r="F60" s="64"/>
      <c r="G60" s="65"/>
      <c r="I60" s="2"/>
    </row>
    <row r="61" spans="1:9" ht="15" x14ac:dyDescent="0.2">
      <c r="A61" s="29"/>
      <c r="B61" s="29"/>
      <c r="C61" s="29"/>
      <c r="D61" s="29"/>
      <c r="E61" s="29"/>
      <c r="F61" s="29"/>
      <c r="G61" s="64"/>
      <c r="I61" s="2"/>
    </row>
    <row r="62" spans="1:9" x14ac:dyDescent="0.2">
      <c r="A62" s="29"/>
      <c r="B62" s="29"/>
      <c r="C62" s="29"/>
      <c r="D62" s="29"/>
      <c r="E62" s="29"/>
      <c r="F62" s="29"/>
      <c r="G62" s="29"/>
      <c r="H62" s="29"/>
      <c r="I62" s="2"/>
    </row>
    <row r="63" spans="1:9" x14ac:dyDescent="0.2">
      <c r="A63" s="29"/>
      <c r="B63" s="29"/>
      <c r="C63" s="29"/>
      <c r="D63" s="29"/>
      <c r="E63" s="29"/>
      <c r="F63" s="29"/>
      <c r="G63" s="29"/>
      <c r="H63" s="29"/>
    </row>
    <row r="64" spans="1:9" ht="13.5" thickBot="1" x14ac:dyDescent="0.25">
      <c r="H64" s="29"/>
    </row>
    <row r="65" spans="1:9" ht="15.75" customHeight="1" thickBot="1" x14ac:dyDescent="0.3">
      <c r="A65" s="122"/>
      <c r="B65" s="122"/>
      <c r="C65" s="122"/>
      <c r="E65" s="193" t="s">
        <v>47</v>
      </c>
      <c r="F65" s="194"/>
      <c r="G65" s="195" t="s">
        <v>46</v>
      </c>
      <c r="H65" s="29"/>
    </row>
    <row r="66" spans="1:9" ht="15.75" customHeight="1" x14ac:dyDescent="0.25">
      <c r="A66" s="122"/>
      <c r="B66" s="122"/>
      <c r="C66" s="122"/>
      <c r="E66" s="183" t="s">
        <v>34</v>
      </c>
      <c r="F66" s="192"/>
      <c r="G66" s="186" t="str">
        <f>IF(SUM(F51,F39,)=0,"OK","HAY ERRORES")</f>
        <v>OK</v>
      </c>
      <c r="H66" s="29"/>
    </row>
    <row r="67" spans="1:9" ht="15.75" customHeight="1" x14ac:dyDescent="0.25">
      <c r="A67" s="122"/>
      <c r="B67" s="122"/>
      <c r="C67" s="122"/>
      <c r="E67" s="67" t="s">
        <v>35</v>
      </c>
      <c r="F67" s="70"/>
      <c r="G67" s="147" t="str">
        <f>IF(SUM(F52,F40,)=0,"OK","HAY ERRORES")</f>
        <v>OK</v>
      </c>
      <c r="H67" s="29"/>
    </row>
    <row r="68" spans="1:9" ht="15.75" x14ac:dyDescent="0.25">
      <c r="A68" s="29"/>
      <c r="B68" s="29"/>
      <c r="C68" s="29"/>
      <c r="E68" s="67" t="s">
        <v>36</v>
      </c>
      <c r="F68" s="70"/>
      <c r="G68" s="147" t="str">
        <f>IF(SUM(F53,F41,)=0,"OK","HAY ERRORES")</f>
        <v>OK</v>
      </c>
      <c r="H68" s="29"/>
    </row>
    <row r="69" spans="1:9" ht="15.75" x14ac:dyDescent="0.25">
      <c r="A69" s="29"/>
      <c r="B69" s="29"/>
      <c r="C69" s="29"/>
      <c r="E69" s="67" t="s">
        <v>37</v>
      </c>
      <c r="F69" s="70"/>
      <c r="G69" s="147" t="str">
        <f>IF(SUM(F54,F42,)=0,"OK","HAY ERRORES")</f>
        <v>OK</v>
      </c>
      <c r="H69" s="29"/>
    </row>
    <row r="70" spans="1:9" ht="15.75" x14ac:dyDescent="0.25">
      <c r="A70" s="29"/>
      <c r="B70" s="29"/>
      <c r="C70" s="29"/>
      <c r="D70" s="29"/>
      <c r="E70" s="67" t="s">
        <v>38</v>
      </c>
      <c r="F70" s="70"/>
      <c r="G70" s="147" t="str">
        <f>IF(SUM(F55,F43,)=0,"OK","HAY ERRORES")</f>
        <v>OK</v>
      </c>
      <c r="H70" s="29"/>
    </row>
    <row r="71" spans="1:9" ht="15.75" x14ac:dyDescent="0.25">
      <c r="A71" s="29"/>
      <c r="B71" s="29"/>
      <c r="C71" s="29"/>
      <c r="D71" s="29"/>
      <c r="E71" s="67" t="s">
        <v>48</v>
      </c>
      <c r="F71" s="70"/>
      <c r="G71" s="220" t="str">
        <f>IF(SUM(,F56,F44)=0,"OK","HAY ERRORES")</f>
        <v>OK</v>
      </c>
      <c r="H71" s="29"/>
    </row>
    <row r="72" spans="1:9" x14ac:dyDescent="0.2">
      <c r="A72" s="29"/>
      <c r="B72" s="29"/>
      <c r="C72" s="29"/>
      <c r="D72" s="29"/>
      <c r="E72" s="29"/>
      <c r="F72" s="29"/>
      <c r="G72" s="29"/>
      <c r="H72" s="29"/>
    </row>
    <row r="73" spans="1:9" x14ac:dyDescent="0.2">
      <c r="A73" s="29"/>
      <c r="B73" s="29"/>
      <c r="C73" s="29"/>
      <c r="D73" s="29"/>
      <c r="E73" s="29"/>
      <c r="F73" s="29"/>
      <c r="G73" s="29"/>
      <c r="H73" s="29"/>
    </row>
    <row r="74" spans="1:9" x14ac:dyDescent="0.2">
      <c r="A74" s="29"/>
      <c r="B74" s="29"/>
      <c r="D74" s="29"/>
      <c r="E74" s="29"/>
      <c r="F74" s="29"/>
      <c r="G74" s="29"/>
      <c r="H74" s="29"/>
    </row>
    <row r="75" spans="1:9" x14ac:dyDescent="0.2">
      <c r="A75" s="29"/>
      <c r="B75" s="29"/>
      <c r="D75" s="29"/>
      <c r="E75" s="29"/>
      <c r="F75" s="29"/>
      <c r="G75" s="29"/>
      <c r="I75" s="218"/>
    </row>
    <row r="76" spans="1:9" x14ac:dyDescent="0.2">
      <c r="D76" s="29"/>
      <c r="E76" s="29"/>
      <c r="F76" s="29"/>
      <c r="G76" s="29"/>
      <c r="I76" s="218">
        <f>+E76</f>
        <v>0</v>
      </c>
    </row>
    <row r="77" spans="1:9" x14ac:dyDescent="0.2">
      <c r="D77" s="29"/>
      <c r="E77" s="29"/>
      <c r="F77" s="29"/>
      <c r="G77" s="29"/>
      <c r="I77" s="218">
        <f>+E77</f>
        <v>0</v>
      </c>
    </row>
    <row r="78" spans="1:9" x14ac:dyDescent="0.2">
      <c r="D78" s="29"/>
      <c r="H78" s="29"/>
    </row>
    <row r="79" spans="1:9" x14ac:dyDescent="0.2">
      <c r="D79" s="29"/>
      <c r="H79" s="29"/>
    </row>
    <row r="80" spans="1:9" x14ac:dyDescent="0.2">
      <c r="D80" s="29"/>
      <c r="H80" s="29"/>
    </row>
    <row r="81" spans="1:8" x14ac:dyDescent="0.2">
      <c r="D81" s="29"/>
      <c r="H81" s="29"/>
    </row>
    <row r="82" spans="1:8" x14ac:dyDescent="0.2">
      <c r="D82" s="29"/>
      <c r="H82" s="29"/>
    </row>
    <row r="83" spans="1:8" x14ac:dyDescent="0.2">
      <c r="A83" s="29"/>
      <c r="B83" s="29"/>
      <c r="C83" s="29"/>
      <c r="D83" s="29"/>
      <c r="E83" s="29"/>
      <c r="F83" s="29"/>
      <c r="G83" s="29"/>
      <c r="H83" s="29"/>
    </row>
  </sheetData>
  <sheetProtection password="8B62" sheet="1" objects="1" scenarios="1"/>
  <scenarios current="0" show="0">
    <scenario name="CT" locked="1" count="10" user="a" comment="Creado por a el 27/04/05_x000a_Modificado por a el 27/04/05">
      <inputCells r="G11" undone="1" val="0" numFmtId="166"/>
      <inputCells r="F11" undone="1" val="0" numFmtId="166"/>
      <inputCells r="G10" undone="1" val="0" numFmtId="166"/>
      <inputCells r="F10" undone="1" val="0" numFmtId="166"/>
      <inputCells r="G9" undone="1" val="0" numFmtId="166"/>
      <inputCells r="F9" undone="1" val="0" numFmtId="166"/>
      <inputCells r="G8" undone="1" val="0" numFmtId="166"/>
      <inputCells r="F8" undone="1" val="0" numFmtId="166"/>
      <inputCells r="G7" undone="1" val="0" numFmtId="166"/>
      <inputCells r="F7" undone="1" val="0" numFmtId="166"/>
    </scenario>
  </scenarios>
  <dataConsolidate/>
  <mergeCells count="19">
    <mergeCell ref="D24:D25"/>
    <mergeCell ref="E24:E25"/>
    <mergeCell ref="F24:F25"/>
    <mergeCell ref="G24:G25"/>
    <mergeCell ref="A24:A25"/>
    <mergeCell ref="B24:B25"/>
    <mergeCell ref="C24:C25"/>
    <mergeCell ref="A23:F23"/>
    <mergeCell ref="A22:F22"/>
    <mergeCell ref="B9:B10"/>
    <mergeCell ref="C9:C10"/>
    <mergeCell ref="D9:D10"/>
    <mergeCell ref="E9:E10"/>
    <mergeCell ref="F9:F10"/>
    <mergeCell ref="A1:G1"/>
    <mergeCell ref="A9:A10"/>
    <mergeCell ref="A8:F8"/>
    <mergeCell ref="A7:F7"/>
    <mergeCell ref="G9:G10"/>
  </mergeCells>
  <phoneticPr fontId="0" type="noConversion"/>
  <dataValidations xWindow="76" yWindow="152" count="4">
    <dataValidation type="custom" errorStyle="warning" showInputMessage="1" showErrorMessage="1" error="EL TOTAL DE GASTOS A EFECTUAR EN LA 1ª ETAPA DEBE SER MENOR O IGUAL AL MONTO DEL ANTICIPO (TENIENDO EN CUENTA EL LIMITE DEL 40% COMO MAXIMO PARA DICHO ANTICIPO)" sqref="G11">
      <formula1>G11&gt;H10</formula1>
    </dataValidation>
    <dataValidation type="whole" operator="greaterThanOrEqual" showInputMessage="1" showErrorMessage="1" sqref="B26:F31 B11:B16 D11:F16">
      <formula1>0</formula1>
    </dataValidation>
    <dataValidation type="whole" operator="equal" showInputMessage="1" showErrorMessage="1" error="NO SE PUEDE CONSIGNAR RRHH FINANCIADOS POR MINCYT.ESTA CASILLA DEBE SER IGUAL A CERO" prompt="ESTE CASILLERO DEBE SER IGUAL A CERO. NO SE PERMITE RRHH FINANCIADOS POR MINCYT " sqref="C11:C17">
      <formula1>0</formula1>
    </dataValidation>
    <dataValidation type="whole" operator="greaterThanOrEqual" allowBlank="1" showInputMessage="1" showErrorMessage="1" sqref="H10">
      <formula1>0</formula1>
    </dataValidation>
  </dataValidations>
  <printOptions horizontalCentered="1"/>
  <pageMargins left="0.35433070866141736" right="0.19685039370078741" top="0.51181102362204722" bottom="0.35433070866141736" header="0" footer="0"/>
  <pageSetup paperSize="9" scale="43" orientation="landscape" horizontalDpi="300" verticalDpi="300" r:id="rId1"/>
  <headerFooter scaleWithDoc="0" alignWithMargins="0">
    <oddHeader>&amp;C&amp;12&amp;G</oddHeader>
    <oddFooter>&amp;CBases y Condiciones del Llamado a la Presentación de Proyectos - COFECYT – Versión 02 (2017) &amp;R8. COSTO TOTAL</oddFooter>
  </headerFooter>
  <rowBreaks count="1" manualBreakCount="1">
    <brk id="34" max="7" man="1"/>
  </row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1:K58"/>
  <sheetViews>
    <sheetView showGridLines="0" zoomScale="75" zoomScaleNormal="75" zoomScaleSheetLayoutView="50" workbookViewId="0">
      <selection activeCell="A36" sqref="A36"/>
    </sheetView>
  </sheetViews>
  <sheetFormatPr baseColWidth="10" defaultRowHeight="12.75" x14ac:dyDescent="0.2"/>
  <cols>
    <col min="1" max="1" width="40.5703125" style="1" customWidth="1"/>
    <col min="2" max="2" width="27.85546875" style="1" bestFit="1" customWidth="1"/>
    <col min="3" max="3" width="14.42578125" style="1" customWidth="1"/>
    <col min="4" max="4" width="20.85546875" style="1" bestFit="1" customWidth="1"/>
    <col min="5" max="5" width="23.7109375" style="1" bestFit="1" customWidth="1"/>
    <col min="6" max="6" width="43.28515625" style="1" customWidth="1"/>
    <col min="7" max="7" width="6.42578125" style="1" customWidth="1"/>
    <col min="8" max="8" width="11.42578125" style="1"/>
    <col min="9" max="9" width="12.7109375" style="1" bestFit="1" customWidth="1"/>
    <col min="10" max="10" width="11.7109375" style="1" bestFit="1" customWidth="1"/>
    <col min="11" max="16384" width="11.42578125" style="1"/>
  </cols>
  <sheetData>
    <row r="1" spans="1:11" ht="30" customHeight="1" x14ac:dyDescent="0.2">
      <c r="A1" s="294" t="str">
        <f>T('2. ETAPAS'!C8:G8)</f>
        <v/>
      </c>
      <c r="B1" s="294"/>
      <c r="C1" s="294"/>
      <c r="D1" s="294"/>
      <c r="E1" s="294"/>
      <c r="F1" s="294"/>
      <c r="G1" s="294"/>
    </row>
    <row r="2" spans="1:11" ht="15.75" customHeight="1" x14ac:dyDescent="0.2">
      <c r="A2" s="202"/>
      <c r="B2" s="202"/>
      <c r="C2" s="202"/>
      <c r="D2" s="202"/>
      <c r="E2" s="202"/>
      <c r="F2" s="202"/>
      <c r="G2" s="202"/>
      <c r="H2" s="200"/>
      <c r="I2" s="200"/>
    </row>
    <row r="3" spans="1:11" ht="18" x14ac:dyDescent="0.25">
      <c r="A3" s="59" t="s">
        <v>181</v>
      </c>
      <c r="B3" s="42"/>
      <c r="C3" s="42"/>
      <c r="D3" s="42"/>
      <c r="E3" s="42"/>
      <c r="F3" s="42"/>
      <c r="G3" s="42"/>
      <c r="H3" s="316" t="str">
        <f>CONCATENATE('1. Indice'!$D$3,"  ",'1. Indice'!$J$3)</f>
        <v>ESPRO  2017</v>
      </c>
      <c r="I3" s="316"/>
    </row>
    <row r="4" spans="1:11" ht="15" x14ac:dyDescent="0.2">
      <c r="A4" s="43"/>
      <c r="B4" s="42"/>
      <c r="C4" s="42"/>
      <c r="D4" s="42"/>
      <c r="E4" s="42"/>
      <c r="F4" s="42"/>
      <c r="G4" s="42"/>
      <c r="H4" s="42"/>
      <c r="I4" s="42"/>
    </row>
    <row r="5" spans="1:11" ht="15" x14ac:dyDescent="0.2">
      <c r="A5" s="42" t="s">
        <v>49</v>
      </c>
      <c r="B5" s="42"/>
      <c r="C5" s="42"/>
      <c r="D5" s="42"/>
      <c r="E5" s="42"/>
      <c r="F5" s="42"/>
      <c r="G5" s="42"/>
      <c r="H5" s="42"/>
      <c r="I5" s="42"/>
    </row>
    <row r="6" spans="1:11" ht="15" x14ac:dyDescent="0.2">
      <c r="A6" s="42"/>
      <c r="B6" s="42"/>
      <c r="C6" s="42"/>
      <c r="D6" s="42"/>
      <c r="E6" s="42"/>
      <c r="F6" s="42"/>
      <c r="G6" s="42"/>
      <c r="H6" s="42"/>
      <c r="I6" s="42"/>
    </row>
    <row r="7" spans="1:11" ht="15" x14ac:dyDescent="0.2">
      <c r="A7" s="42" t="s">
        <v>145</v>
      </c>
      <c r="B7" s="42"/>
      <c r="C7" s="42"/>
      <c r="D7" s="42"/>
      <c r="E7" s="42"/>
      <c r="F7" s="42"/>
      <c r="G7" s="42"/>
      <c r="H7" s="42"/>
      <c r="I7" s="42"/>
    </row>
    <row r="8" spans="1:11" ht="15" x14ac:dyDescent="0.2">
      <c r="A8" s="42" t="s">
        <v>148</v>
      </c>
      <c r="B8" s="42"/>
      <c r="C8" s="42"/>
      <c r="D8" s="42"/>
      <c r="E8" s="42"/>
      <c r="F8" s="42"/>
      <c r="G8" s="42"/>
      <c r="H8" s="42"/>
      <c r="I8" s="42"/>
    </row>
    <row r="9" spans="1:11" ht="15" x14ac:dyDescent="0.2">
      <c r="A9" s="42" t="s">
        <v>138</v>
      </c>
      <c r="B9" s="42"/>
      <c r="C9" s="42"/>
      <c r="D9" s="42"/>
      <c r="E9" s="42"/>
      <c r="F9" s="42"/>
      <c r="G9" s="42"/>
      <c r="H9" s="42"/>
      <c r="I9" s="42"/>
    </row>
    <row r="10" spans="1:11" ht="15" x14ac:dyDescent="0.2">
      <c r="A10" s="42" t="s">
        <v>139</v>
      </c>
      <c r="B10" s="42"/>
      <c r="C10" s="42"/>
      <c r="D10" s="42"/>
      <c r="E10" s="42"/>
      <c r="F10" s="42"/>
      <c r="G10" s="42"/>
      <c r="H10" s="42"/>
      <c r="I10" s="42"/>
    </row>
    <row r="11" spans="1:11" ht="15" x14ac:dyDescent="0.2">
      <c r="A11" s="42"/>
      <c r="B11" s="42"/>
      <c r="C11" s="42"/>
      <c r="D11" s="42"/>
      <c r="E11" s="42"/>
      <c r="F11" s="42"/>
      <c r="G11" s="42"/>
      <c r="H11" s="42"/>
      <c r="I11" s="42"/>
    </row>
    <row r="12" spans="1:11" ht="15.75" thickBot="1" x14ac:dyDescent="0.25">
      <c r="A12" s="42"/>
      <c r="B12" s="42"/>
      <c r="C12" s="42"/>
      <c r="D12" s="42"/>
      <c r="E12" s="42"/>
      <c r="F12" s="42"/>
      <c r="G12" s="42"/>
      <c r="H12" s="42"/>
      <c r="I12" s="42"/>
    </row>
    <row r="13" spans="1:11" ht="60.75" thickBot="1" x14ac:dyDescent="0.25">
      <c r="A13" s="166" t="s">
        <v>41</v>
      </c>
      <c r="B13" s="178" t="s">
        <v>66</v>
      </c>
      <c r="C13" s="178" t="s">
        <v>80</v>
      </c>
      <c r="D13" s="178" t="s">
        <v>99</v>
      </c>
      <c r="E13" s="178" t="s">
        <v>100</v>
      </c>
      <c r="F13" s="179" t="s">
        <v>81</v>
      </c>
      <c r="G13" s="142"/>
      <c r="H13" s="143" t="s">
        <v>75</v>
      </c>
      <c r="I13" s="144"/>
      <c r="J13" s="143" t="s">
        <v>74</v>
      </c>
      <c r="K13" s="142"/>
    </row>
    <row r="14" spans="1:11" ht="27" customHeight="1" x14ac:dyDescent="0.2">
      <c r="A14" s="180" t="s">
        <v>50</v>
      </c>
      <c r="B14" s="247">
        <f>ROUND('8. COSTO TOTAL DEL PROYECTO'!G17*0.4,0)</f>
        <v>0</v>
      </c>
      <c r="C14" s="120">
        <f>+'2. ETAPAS'!B28</f>
        <v>1</v>
      </c>
      <c r="D14" s="247">
        <f>+'8. COSTO TOTAL DEL PROYECTO'!G11</f>
        <v>0</v>
      </c>
      <c r="E14" s="247">
        <f>+B14-D14</f>
        <v>0</v>
      </c>
      <c r="F14" s="116" t="str">
        <f t="shared" ref="F14:F19" si="0">IF(B14&gt;=D14,"","EL DESEMBOLSO DEBE CUBRIR LOS GASTOS A EFECTUAR EN LA ETAPA")</f>
        <v/>
      </c>
      <c r="G14" s="142"/>
      <c r="H14" s="143">
        <f>+'8. COSTO TOTAL DEL PROYECTO'!G11</f>
        <v>0</v>
      </c>
      <c r="I14" s="144"/>
      <c r="J14" s="143">
        <f>'8. COSTO TOTAL DEL PROYECTO'!G17*0.4</f>
        <v>0</v>
      </c>
      <c r="K14" s="142"/>
    </row>
    <row r="15" spans="1:11" ht="27" customHeight="1" x14ac:dyDescent="0.2">
      <c r="A15" s="181" t="str">
        <f>IF(AND('2. ETAPAS'!B29&gt;0,'2. ETAPAS'!C29&gt;0,'2. ETAPAS'!D29&gt;0),CONCATENATE("DESEMBOLSO AL FIN DE ETAPA "," ",'2. ETAPAS'!B28),"")</f>
        <v/>
      </c>
      <c r="B15" s="226"/>
      <c r="C15" s="120">
        <f>+'2. ETAPAS'!B29</f>
        <v>0</v>
      </c>
      <c r="D15" s="247">
        <f>+'8. COSTO TOTAL DEL PROYECTO'!G12</f>
        <v>0</v>
      </c>
      <c r="E15" s="247">
        <f t="shared" ref="E15:E21" si="1">+B15-D15</f>
        <v>0</v>
      </c>
      <c r="F15" s="116" t="str">
        <f t="shared" si="0"/>
        <v/>
      </c>
      <c r="G15" s="142"/>
      <c r="H15" s="143">
        <f>+'8. COSTO TOTAL DEL PROYECTO'!G12</f>
        <v>0</v>
      </c>
      <c r="I15" s="142"/>
      <c r="J15" s="142"/>
      <c r="K15" s="142"/>
    </row>
    <row r="16" spans="1:11" ht="27" customHeight="1" x14ac:dyDescent="0.2">
      <c r="A16" s="181" t="str">
        <f>IF(AND('2. ETAPAS'!B30&gt;0,'2. ETAPAS'!C30&gt;0,'2. ETAPAS'!D30&gt;0),CONCATENATE("DESEMBOLSO AL FIN DE ETAPA "," ",'2. ETAPAS'!B29),"")</f>
        <v/>
      </c>
      <c r="B16" s="226"/>
      <c r="C16" s="120">
        <f>+'2. ETAPAS'!B30</f>
        <v>0</v>
      </c>
      <c r="D16" s="247">
        <f>+'8. COSTO TOTAL DEL PROYECTO'!G13</f>
        <v>0</v>
      </c>
      <c r="E16" s="247">
        <f t="shared" si="1"/>
        <v>0</v>
      </c>
      <c r="F16" s="116" t="str">
        <f t="shared" si="0"/>
        <v/>
      </c>
      <c r="G16" s="142"/>
      <c r="H16" s="143">
        <f>+'8. COSTO TOTAL DEL PROYECTO'!G13</f>
        <v>0</v>
      </c>
      <c r="I16" s="142"/>
      <c r="J16" s="142"/>
      <c r="K16" s="142"/>
    </row>
    <row r="17" spans="1:11" ht="27" customHeight="1" x14ac:dyDescent="0.2">
      <c r="A17" s="181" t="str">
        <f>IF(AND('2. ETAPAS'!B31&gt;0,'2. ETAPAS'!C31&gt;0,'2. ETAPAS'!D31&gt;0),CONCATENATE("DESEMBOLSO AL FIN DE ETAPA "," ",'2. ETAPAS'!B30),"")</f>
        <v/>
      </c>
      <c r="B17" s="226"/>
      <c r="C17" s="120">
        <f>+'2. ETAPAS'!B31</f>
        <v>0</v>
      </c>
      <c r="D17" s="247">
        <f>+'8. COSTO TOTAL DEL PROYECTO'!G14</f>
        <v>0</v>
      </c>
      <c r="E17" s="247">
        <f t="shared" si="1"/>
        <v>0</v>
      </c>
      <c r="F17" s="116" t="str">
        <f t="shared" si="0"/>
        <v/>
      </c>
      <c r="G17" s="142"/>
      <c r="H17" s="143">
        <f>+'8. COSTO TOTAL DEL PROYECTO'!G14</f>
        <v>0</v>
      </c>
      <c r="I17" s="142"/>
      <c r="J17" s="142"/>
      <c r="K17" s="142"/>
    </row>
    <row r="18" spans="1:11" ht="27" customHeight="1" x14ac:dyDescent="0.2">
      <c r="A18" s="181" t="str">
        <f>IF(AND('2. ETAPAS'!B32&gt;0,'2. ETAPAS'!C32&gt;0,'2. ETAPAS'!D32&gt;0),CONCATENATE("DESEMBOLSO AL FIN DE ETAPA "," ",'2. ETAPAS'!B31),"")</f>
        <v/>
      </c>
      <c r="B18" s="226"/>
      <c r="C18" s="120">
        <f>+'2. ETAPAS'!B32</f>
        <v>0</v>
      </c>
      <c r="D18" s="247">
        <f>+'8. COSTO TOTAL DEL PROYECTO'!G15</f>
        <v>0</v>
      </c>
      <c r="E18" s="247">
        <f t="shared" si="1"/>
        <v>0</v>
      </c>
      <c r="F18" s="116" t="str">
        <f t="shared" si="0"/>
        <v/>
      </c>
      <c r="G18" s="142"/>
      <c r="H18" s="143">
        <f>+'8. COSTO TOTAL DEL PROYECTO'!G15</f>
        <v>0</v>
      </c>
      <c r="I18" s="142"/>
      <c r="J18" s="142"/>
      <c r="K18" s="142"/>
    </row>
    <row r="19" spans="1:11" ht="27" customHeight="1" x14ac:dyDescent="0.2">
      <c r="A19" s="181" t="str">
        <f>IF(AND('2. ETAPAS'!B33&gt;0,'2. ETAPAS'!C33&gt;0,'2. ETAPAS'!D33&gt;0),CONCATENATE("DESEMBOLSO AL FIN DE ETAPA "," ",'2. ETAPAS'!B32),"")</f>
        <v/>
      </c>
      <c r="B19" s="226"/>
      <c r="C19" s="120">
        <f>+'2. ETAPAS'!B33</f>
        <v>0</v>
      </c>
      <c r="D19" s="247">
        <f>+'8. COSTO TOTAL DEL PROYECTO'!G16</f>
        <v>0</v>
      </c>
      <c r="E19" s="247">
        <f t="shared" si="1"/>
        <v>0</v>
      </c>
      <c r="F19" s="116" t="str">
        <f t="shared" si="0"/>
        <v/>
      </c>
      <c r="G19" s="142"/>
      <c r="H19" s="143">
        <f>+'8. COSTO TOTAL DEL PROYECTO'!G16</f>
        <v>0</v>
      </c>
      <c r="I19" s="142"/>
      <c r="J19" s="142"/>
      <c r="K19" s="142"/>
    </row>
    <row r="20" spans="1:11" ht="32.25" hidden="1" customHeight="1" x14ac:dyDescent="0.2">
      <c r="A20" s="181"/>
      <c r="B20" s="226"/>
      <c r="C20" s="117"/>
      <c r="D20" s="247"/>
      <c r="E20" s="247">
        <f t="shared" si="1"/>
        <v>0</v>
      </c>
      <c r="F20" s="114"/>
      <c r="G20" s="142"/>
      <c r="H20" s="143"/>
      <c r="I20" s="142"/>
      <c r="J20" s="142"/>
      <c r="K20" s="142"/>
    </row>
    <row r="21" spans="1:11" ht="27" customHeight="1" x14ac:dyDescent="0.2">
      <c r="A21" s="180" t="s">
        <v>51</v>
      </c>
      <c r="B21" s="247">
        <f>ROUND('8. COSTO TOTAL DEL PROYECTO'!G17*0.05,0)</f>
        <v>0</v>
      </c>
      <c r="C21" s="118"/>
      <c r="D21" s="247"/>
      <c r="E21" s="247">
        <f t="shared" si="1"/>
        <v>0</v>
      </c>
      <c r="F21" s="116" t="str">
        <f>IF(B21&lt;J21,"FALTA INGRESAR UN IMPORTE MAYOR O IGUAL AL 5% DEL MONTO SOLICITADO A MINCYT","")</f>
        <v/>
      </c>
      <c r="G21" s="142"/>
      <c r="H21" s="143"/>
      <c r="I21" s="142"/>
      <c r="J21" s="143">
        <f>'8. COSTO TOTAL DEL PROYECTO'!G17*0.05</f>
        <v>0</v>
      </c>
      <c r="K21" s="142"/>
    </row>
    <row r="22" spans="1:11" ht="50.25" customHeight="1" x14ac:dyDescent="0.2">
      <c r="A22" s="165" t="s">
        <v>42</v>
      </c>
      <c r="B22" s="227">
        <f>SUM(B13:B21)</f>
        <v>0</v>
      </c>
      <c r="C22" s="119"/>
      <c r="D22" s="227">
        <f>SUM(D13:D21)</f>
        <v>0</v>
      </c>
      <c r="E22" s="251">
        <f>ROUND(SUM(E14:E21),0)</f>
        <v>0</v>
      </c>
      <c r="F22" s="116" t="str">
        <f>IF(B22-D22=0,"","EL MONTO TOTAL DE CRONOGRAMA DEBE SER IGUAL AL COSTO TOTAL A EJECUTAR")</f>
        <v/>
      </c>
      <c r="G22" s="142"/>
      <c r="H22" s="142">
        <f>SUM(H14:H21)</f>
        <v>0</v>
      </c>
      <c r="I22" s="142"/>
      <c r="J22" s="142"/>
      <c r="K22" s="142"/>
    </row>
    <row r="23" spans="1:11" ht="15.75" x14ac:dyDescent="0.25">
      <c r="A23" s="42"/>
      <c r="B23" s="46" t="str">
        <f>IF(B21=0,"INGRESAR MONTO FIN PROYECTO","")</f>
        <v>INGRESAR MONTO FIN PROYECTO</v>
      </c>
      <c r="C23" s="46"/>
      <c r="D23" s="42"/>
      <c r="G23" s="142"/>
      <c r="H23" s="142"/>
      <c r="I23" s="142"/>
      <c r="J23" s="142"/>
      <c r="K23" s="142"/>
    </row>
    <row r="24" spans="1:11" ht="15.75" x14ac:dyDescent="0.25">
      <c r="A24" s="48"/>
      <c r="B24" s="47" t="str">
        <f>IF(B22-D22=0,"","EL TOTAL DEL CRONOGRAMA DE DESEMBOLSO DEBE COINCIDIR CON EL COSTO TOTAL SOLICITADO A MINCYT Y COSTO DE EJECUCION")</f>
        <v/>
      </c>
      <c r="C24" s="42"/>
      <c r="D24" s="42"/>
    </row>
    <row r="25" spans="1:11" ht="12.75" customHeight="1" x14ac:dyDescent="0.2">
      <c r="A25" s="49"/>
      <c r="B25" s="49"/>
      <c r="C25" s="49"/>
      <c r="H25" s="50"/>
      <c r="I25" s="50"/>
    </row>
    <row r="26" spans="1:11" ht="15" x14ac:dyDescent="0.2">
      <c r="C26" s="128"/>
      <c r="D26" s="129"/>
      <c r="F26" s="2"/>
      <c r="I26" s="2"/>
    </row>
    <row r="27" spans="1:11" ht="15" x14ac:dyDescent="0.2">
      <c r="C27" s="317" t="s">
        <v>52</v>
      </c>
      <c r="D27" s="317"/>
      <c r="F27" s="51"/>
      <c r="I27" s="2"/>
    </row>
    <row r="28" spans="1:11" ht="15" x14ac:dyDescent="0.2">
      <c r="C28" s="131"/>
      <c r="D28" s="130"/>
      <c r="F28" s="2"/>
      <c r="I28" s="2"/>
    </row>
    <row r="29" spans="1:11" ht="15" x14ac:dyDescent="0.2">
      <c r="C29" s="128"/>
      <c r="D29" s="129"/>
      <c r="F29" s="2"/>
      <c r="I29" s="2"/>
    </row>
    <row r="30" spans="1:11" ht="15" x14ac:dyDescent="0.2">
      <c r="C30" s="317" t="s">
        <v>53</v>
      </c>
      <c r="D30" s="317"/>
      <c r="F30" s="51"/>
      <c r="I30" s="2"/>
    </row>
    <row r="31" spans="1:11" ht="15" x14ac:dyDescent="0.2">
      <c r="C31" s="127"/>
      <c r="D31" s="131"/>
      <c r="F31" s="51"/>
      <c r="G31" s="49"/>
      <c r="I31" s="51"/>
    </row>
    <row r="32" spans="1:11" ht="18" customHeight="1" x14ac:dyDescent="0.2">
      <c r="C32" s="129"/>
      <c r="D32" s="128"/>
      <c r="F32" s="53"/>
      <c r="G32" s="53"/>
      <c r="I32" s="53"/>
    </row>
    <row r="33" spans="1:9" ht="12.75" customHeight="1" x14ac:dyDescent="0.2">
      <c r="C33" s="317" t="s">
        <v>54</v>
      </c>
      <c r="D33" s="317"/>
      <c r="F33" s="126"/>
      <c r="G33" s="52"/>
      <c r="I33" s="52"/>
    </row>
    <row r="34" spans="1:9" ht="15" x14ac:dyDescent="0.2">
      <c r="C34" s="317"/>
      <c r="D34" s="317"/>
      <c r="F34" s="2"/>
      <c r="I34" s="2"/>
    </row>
    <row r="35" spans="1:9" ht="15" x14ac:dyDescent="0.2">
      <c r="C35" s="129"/>
      <c r="D35" s="132"/>
      <c r="F35" s="2"/>
      <c r="I35" s="2"/>
    </row>
    <row r="36" spans="1:9" ht="15" x14ac:dyDescent="0.2">
      <c r="C36" s="317" t="s">
        <v>108</v>
      </c>
      <c r="D36" s="317"/>
      <c r="F36" s="2"/>
      <c r="I36" s="2"/>
    </row>
    <row r="37" spans="1:9" ht="15" x14ac:dyDescent="0.2">
      <c r="C37" s="131"/>
      <c r="D37" s="131"/>
      <c r="F37" s="2"/>
    </row>
    <row r="38" spans="1:9" ht="15" x14ac:dyDescent="0.2">
      <c r="C38" s="318" t="s">
        <v>109</v>
      </c>
      <c r="D38" s="318"/>
    </row>
    <row r="39" spans="1:9" ht="15" x14ac:dyDescent="0.2">
      <c r="C39" s="317" t="s">
        <v>67</v>
      </c>
      <c r="D39" s="317"/>
    </row>
    <row r="40" spans="1:9" x14ac:dyDescent="0.2">
      <c r="C40" s="2"/>
      <c r="D40" s="2"/>
    </row>
    <row r="42" spans="1:9" ht="12.75" customHeight="1" x14ac:dyDescent="0.2"/>
    <row r="43" spans="1:9" ht="15" x14ac:dyDescent="0.2">
      <c r="A43" s="42"/>
    </row>
    <row r="48" spans="1:9" ht="15" x14ac:dyDescent="0.2">
      <c r="A48" s="42"/>
    </row>
    <row r="49" spans="1:4" ht="15.75" x14ac:dyDescent="0.25">
      <c r="A49" s="42"/>
      <c r="D49" s="46" t="str">
        <f>IF(B21&lt;(SUM('8. COSTO TOTAL DEL PROYECTO'!G17*0.05)),"EL IMPORTE DEBE SER MAYOR AL 5 % DE CUADRO DE FINANCIAMIENTO DE SECTIP","")</f>
        <v/>
      </c>
    </row>
    <row r="53" spans="1:4" ht="15" x14ac:dyDescent="0.2">
      <c r="A53" s="42"/>
    </row>
    <row r="54" spans="1:4" ht="15" x14ac:dyDescent="0.2">
      <c r="A54" s="42"/>
    </row>
    <row r="55" spans="1:4" ht="15" x14ac:dyDescent="0.2">
      <c r="A55" s="42"/>
    </row>
    <row r="56" spans="1:4" ht="15" x14ac:dyDescent="0.2">
      <c r="A56" s="42"/>
    </row>
    <row r="57" spans="1:4" ht="15" x14ac:dyDescent="0.2">
      <c r="A57" s="42"/>
    </row>
    <row r="58" spans="1:4" ht="15" x14ac:dyDescent="0.2">
      <c r="A58" s="42"/>
    </row>
  </sheetData>
  <sheetProtection password="8B62" sheet="1" objects="1" scenarios="1"/>
  <mergeCells count="9">
    <mergeCell ref="A1:G1"/>
    <mergeCell ref="H3:I3"/>
    <mergeCell ref="C34:D34"/>
    <mergeCell ref="C38:D38"/>
    <mergeCell ref="C39:D39"/>
    <mergeCell ref="C27:D27"/>
    <mergeCell ref="C36:D36"/>
    <mergeCell ref="C33:D33"/>
    <mergeCell ref="C30:D30"/>
  </mergeCells>
  <phoneticPr fontId="0" type="noConversion"/>
  <dataValidations xWindow="376" yWindow="302" count="2">
    <dataValidation type="whole" operator="greaterThanOrEqual" showInputMessage="1" showErrorMessage="1" error="INGRESAR N° SIN DECIMALES" sqref="B15:B20">
      <formula1>0</formula1>
    </dataValidation>
    <dataValidation errorStyle="warning" operator="equal" showInputMessage="1" showErrorMessage="1" sqref="B22:E22"/>
  </dataValidations>
  <printOptions horizontalCentered="1"/>
  <pageMargins left="0.35433070866141736" right="0.19685039370078741" top="0.70866141732283472" bottom="0.59055118110236227" header="0" footer="0"/>
  <pageSetup paperSize="9" scale="68" orientation="landscape" horizontalDpi="300" verticalDpi="300" r:id="rId1"/>
  <headerFooter scaleWithDoc="0" alignWithMargins="0">
    <oddHeader>&amp;C&amp;12&amp;G</oddHeader>
    <oddFooter>&amp;LBases y Condiciones del Llamado a la Presentación de Proyectos - COFECYT – Versión 02 (2017) &amp;R&amp;A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xWindow="376" yWindow="302" count="2">
        <x14:dataValidation type="custom" operator="greaterThanOrEqual" showInputMessage="1" showErrorMessage="1" error="EL IMPORTE DEBE SER  IGUAL  AL 5 % DE LO FINANCIADO POR MINCYT" prompt="EL IMPORTE DEBE SER  IGUAL AL 5 % DE LO FINANCIADO POR MINCYT">
          <x14:formula1>
            <xm:f>'8. COSTO TOTAL DEL PROYECTO'!G17*0.05</xm:f>
          </x14:formula1>
          <xm:sqref>B21</xm:sqref>
        </x14:dataValidation>
        <x14:dataValidation type="custom" showInputMessage="1" showErrorMessage="1" error="ESTE IMPORTE DEBE SER EL 40% DE LO  FINANCIADO POR MINCYT " prompt="ESTE IMPORTE DEBE SER EL 40% DE LO  FINANCIADO POR MINCYT ">
          <x14:formula1>
            <xm:f>'8. COSTO TOTAL DEL PROYECTO'!G17*0.4</xm:f>
          </x14:formula1>
          <xm:sqref>B14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1. Indice</vt:lpstr>
      <vt:lpstr>2. ETAPAS</vt:lpstr>
      <vt:lpstr>3. BIENES DE CAPITAL</vt:lpstr>
      <vt:lpstr>4. RECURSOS HUMANOS</vt:lpstr>
      <vt:lpstr>5. CONSULTORÍAS Y SERVICIOS</vt:lpstr>
      <vt:lpstr>6. MATERIALES E INSUMOS </vt:lpstr>
      <vt:lpstr>7. OTROS COSTOS </vt:lpstr>
      <vt:lpstr>8. COSTO TOTAL DEL PROYECTO</vt:lpstr>
      <vt:lpstr>9. CRONOGRAMA DE DESEMBOLSOS </vt:lpstr>
      <vt:lpstr>10. CONVENIO </vt:lpstr>
      <vt:lpstr>Hoja1</vt:lpstr>
      <vt:lpstr>'1. Indice'!Área_de_impresión</vt:lpstr>
      <vt:lpstr>'10. CONVENIO '!Área_de_impresión</vt:lpstr>
      <vt:lpstr>'2. ETAPAS'!Área_de_impresión</vt:lpstr>
      <vt:lpstr>'3. BIENES DE CAPITAL'!Área_de_impresión</vt:lpstr>
      <vt:lpstr>'4. RECURSOS HUMANOS'!Área_de_impresión</vt:lpstr>
      <vt:lpstr>'5. CONSULTORÍAS Y SERVICIOS'!Área_de_impresión</vt:lpstr>
      <vt:lpstr>'7. OTROS COSTOS '!Área_de_impresión</vt:lpstr>
      <vt:lpstr>'8. COSTO TOTAL DEL PROYECTO'!Área_de_impresión</vt:lpstr>
      <vt:lpstr>'9. CRONOGRAMA DE DESEMBOLSOS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Viviana Iriart</cp:lastModifiedBy>
  <cp:lastPrinted>2016-06-16T12:31:56Z</cp:lastPrinted>
  <dcterms:created xsi:type="dcterms:W3CDTF">2005-05-19T20:39:37Z</dcterms:created>
  <dcterms:modified xsi:type="dcterms:W3CDTF">2018-02-16T16:08:41Z</dcterms:modified>
</cp:coreProperties>
</file>