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mariana\Desktop\"/>
    </mc:Choice>
  </mc:AlternateContent>
  <xr:revisionPtr revIDLastSave="0" documentId="8_{9C909EDD-44CC-4EED-B716-72A38EE89887}" xr6:coauthVersionLast="45" xr6:coauthVersionMax="45" xr10:uidLastSave="{00000000-0000-0000-0000-000000000000}"/>
  <workbookProtection workbookPassword="CAC3" lockStructure="1"/>
  <bookViews>
    <workbookView xWindow="-120" yWindow="-120" windowWidth="20730" windowHeight="11160" activeTab="5" xr2:uid="{00000000-000D-0000-FFFF-FFFF00000000}"/>
  </bookViews>
  <sheets>
    <sheet name="EMPRESA" sheetId="1" r:id="rId1"/>
    <sheet name="PROYECTO" sheetId="8" r:id="rId2"/>
    <sheet name="Cronograma de Actividades" sheetId="5" r:id="rId3"/>
    <sheet name="CRÉDITO" sheetId="9" r:id="rId4"/>
    <sheet name="ANR" sheetId="10" r:id="rId5"/>
    <sheet name="RESUMEN" sheetId="11" r:id="rId6"/>
  </sheets>
  <definedNames>
    <definedName name="_xlnm._FilterDatabase" localSheetId="4" hidden="1">ANR!$AF$10:$AF$33</definedName>
    <definedName name="AA" localSheetId="2">'Cronograma de Actividades'!$C$6:$C$36</definedName>
    <definedName name="AA">#REF!</definedName>
    <definedName name="_xlnm.Print_Area" localSheetId="4">ANR!$C$1:$N$65</definedName>
    <definedName name="_xlnm.Print_Area" localSheetId="2">'Cronograma de Actividades'!$B$1:$AY$38</definedName>
    <definedName name="_xlnm.Print_Area" localSheetId="0">EMPRESA!$B$9:$L$172</definedName>
    <definedName name="_xlnm.Print_Area" localSheetId="1">PROYECTO!$A$3:$F$112</definedName>
    <definedName name="BE" localSheetId="2">'Cronograma de Actividades'!#REF!</definedName>
    <definedName name="BE">#REF!</definedName>
    <definedName name="CE" localSheetId="2">'Cronograma de Actividades'!#REF!</definedName>
    <definedName name="CE">#REF!</definedName>
    <definedName name="DE" localSheetId="2">'Cronograma de Actividades'!#REF!</definedName>
    <definedName name="DE">#REF!</definedName>
    <definedName name="EE" localSheetId="2">'Cronograma de Actividades'!#REF!</definedName>
    <definedName name="EE">#REF!</definedName>
    <definedName name="Etapa">#REF!</definedName>
    <definedName name="Lista1">#REF!</definedName>
    <definedName name="meses" localSheetId="4">ANR!$AF$10:$AF$33</definedName>
    <definedName name="Print_Area_0" localSheetId="0">EMPRESA!$B$9:$L$172</definedName>
    <definedName name="TipoMod">#REF!</definedName>
    <definedName name="_xlnm.Print_Titles" localSheetId="4">ANR!$2:$8</definedName>
    <definedName name="_xlnm.Print_Titles" localSheetId="3">CRÉDITO!$2:$2</definedName>
    <definedName name="_xlnm.Print_Titles" localSheetId="2">'Cronograma de Actividades'!$2:$5</definedName>
    <definedName name="Z_09BDB649_40B5_4FE7_8A6A_9A09AAA24B01_.wvu.PrintArea" localSheetId="1">PROYECTO!$A$3:$F$112</definedName>
    <definedName name="Z_09BDB649_40B5_4FE7_8A6A_9A09AAA24B01_.wvu.Rows" localSheetId="1">PROYECTO!#REF!</definedName>
    <definedName name="Z_6CE83E63_5CF5_400D_A0F0_9AB6EEDDA50D_.wvu.PrintArea" localSheetId="0">EMPRESA!$B$10:$L$172</definedName>
    <definedName name="Z_6CE83E63_5CF5_400D_A0F0_9AB6EEDDA50D_.wvu.PrintArea" localSheetId="1">PROYECTO!$A$3:$F$112</definedName>
    <definedName name="Z_6CE83E63_5CF5_400D_A0F0_9AB6EEDDA50D_.wvu.Rows" localSheetId="1">PROYECTO!#REF!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1" l="1"/>
  <c r="H72" i="1" l="1"/>
  <c r="C16" i="10" l="1"/>
  <c r="C17" i="10"/>
  <c r="C18" i="10"/>
  <c r="C19" i="10"/>
  <c r="C15" i="10"/>
  <c r="C10" i="10"/>
  <c r="C11" i="10"/>
  <c r="C12" i="10"/>
  <c r="C13" i="10"/>
  <c r="C9" i="10"/>
  <c r="K9" i="10"/>
  <c r="I111" i="1" l="1"/>
  <c r="H111" i="1"/>
  <c r="I110" i="1"/>
  <c r="H110" i="1"/>
  <c r="I109" i="1"/>
  <c r="H109" i="1"/>
  <c r="I108" i="1"/>
  <c r="H108" i="1"/>
  <c r="I105" i="1"/>
  <c r="H105" i="1"/>
  <c r="I104" i="1"/>
  <c r="H104" i="1"/>
  <c r="I103" i="1"/>
  <c r="H103" i="1"/>
  <c r="I102" i="1"/>
  <c r="H102" i="1"/>
  <c r="I101" i="1"/>
  <c r="H101" i="1"/>
  <c r="I98" i="1"/>
  <c r="H98" i="1"/>
  <c r="I97" i="1"/>
  <c r="H97" i="1"/>
  <c r="I96" i="1"/>
  <c r="H96" i="1"/>
  <c r="I95" i="1"/>
  <c r="H95" i="1"/>
  <c r="I94" i="1"/>
  <c r="H94" i="1"/>
  <c r="I91" i="1"/>
  <c r="H91" i="1"/>
  <c r="I90" i="1"/>
  <c r="H90" i="1"/>
  <c r="I107" i="1"/>
  <c r="H107" i="1"/>
  <c r="I100" i="1"/>
  <c r="H100" i="1"/>
  <c r="I93" i="1"/>
  <c r="H93" i="1"/>
  <c r="I89" i="1"/>
  <c r="H89" i="1"/>
  <c r="I85" i="1"/>
  <c r="I86" i="1"/>
  <c r="I87" i="1"/>
  <c r="I83" i="1"/>
  <c r="I84" i="1"/>
  <c r="H84" i="1"/>
  <c r="H85" i="1"/>
  <c r="H86" i="1"/>
  <c r="H87" i="1"/>
  <c r="H83" i="1"/>
  <c r="H81" i="1"/>
  <c r="H80" i="1"/>
  <c r="H79" i="1"/>
  <c r="H78" i="1"/>
  <c r="H77" i="1"/>
  <c r="H76" i="1"/>
  <c r="H75" i="1"/>
  <c r="H74" i="1"/>
  <c r="H73" i="1"/>
  <c r="K37" i="10"/>
  <c r="K36" i="10"/>
  <c r="K35" i="10"/>
  <c r="K34" i="10"/>
  <c r="K33" i="10"/>
  <c r="K31" i="10"/>
  <c r="K30" i="10"/>
  <c r="K29" i="10"/>
  <c r="K28" i="10"/>
  <c r="K27" i="10"/>
  <c r="K25" i="10"/>
  <c r="K24" i="10"/>
  <c r="K23" i="10"/>
  <c r="K22" i="10"/>
  <c r="K21" i="10"/>
  <c r="K19" i="10"/>
  <c r="K18" i="10"/>
  <c r="K17" i="10"/>
  <c r="K16" i="10"/>
  <c r="K15" i="10"/>
  <c r="K13" i="10"/>
  <c r="K12" i="10"/>
  <c r="K11" i="10"/>
  <c r="K10" i="10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3" i="9"/>
  <c r="L22" i="9"/>
  <c r="L21" i="9"/>
  <c r="L20" i="9"/>
  <c r="L19" i="9"/>
  <c r="L18" i="9"/>
  <c r="L17" i="9"/>
  <c r="L16" i="9"/>
  <c r="L15" i="9"/>
  <c r="L14" i="9"/>
  <c r="L13" i="9"/>
  <c r="L11" i="9"/>
  <c r="L10" i="9"/>
  <c r="L9" i="9"/>
  <c r="L12" i="9"/>
  <c r="B110" i="10"/>
  <c r="G129" i="10" s="1"/>
  <c r="B88" i="10"/>
  <c r="G105" i="10" s="1"/>
  <c r="B66" i="10"/>
  <c r="G85" i="10" s="1"/>
  <c r="B44" i="10"/>
  <c r="G61" i="10" s="1"/>
  <c r="B30" i="11"/>
  <c r="B29" i="11"/>
  <c r="B28" i="11"/>
  <c r="B27" i="11"/>
  <c r="G128" i="10"/>
  <c r="F91" i="10"/>
  <c r="B157" i="9"/>
  <c r="L172" i="9" s="1"/>
  <c r="B134" i="9"/>
  <c r="L142" i="9" s="1"/>
  <c r="B111" i="9"/>
  <c r="K127" i="9" s="1"/>
  <c r="B88" i="9"/>
  <c r="G93" i="9" s="1"/>
  <c r="F102" i="9"/>
  <c r="U15" i="1"/>
  <c r="U14" i="1"/>
  <c r="U13" i="1"/>
  <c r="U12" i="1"/>
  <c r="B118" i="1"/>
  <c r="F112" i="1"/>
  <c r="E112" i="1"/>
  <c r="D112" i="1"/>
  <c r="C112" i="1"/>
  <c r="C34" i="10"/>
  <c r="C35" i="10"/>
  <c r="C36" i="10"/>
  <c r="C37" i="10"/>
  <c r="C33" i="10"/>
  <c r="C31" i="10"/>
  <c r="C30" i="10"/>
  <c r="C29" i="10"/>
  <c r="C28" i="10"/>
  <c r="C27" i="10"/>
  <c r="C25" i="10"/>
  <c r="C24" i="10"/>
  <c r="C23" i="10"/>
  <c r="C22" i="10"/>
  <c r="C21" i="10"/>
  <c r="M92" i="8"/>
  <c r="M91" i="8"/>
  <c r="M90" i="8"/>
  <c r="M89" i="8"/>
  <c r="M88" i="8"/>
  <c r="B18" i="11"/>
  <c r="B17" i="11"/>
  <c r="B16" i="11"/>
  <c r="B15" i="11"/>
  <c r="B14" i="11"/>
  <c r="B4" i="11"/>
  <c r="B8" i="11"/>
  <c r="B6" i="11"/>
  <c r="B71" i="8"/>
  <c r="B59" i="8"/>
  <c r="B47" i="8"/>
  <c r="B35" i="8"/>
  <c r="O38" i="10"/>
  <c r="M38" i="10"/>
  <c r="J38" i="10"/>
  <c r="I38" i="10"/>
  <c r="O32" i="10"/>
  <c r="M32" i="10"/>
  <c r="J32" i="10"/>
  <c r="I32" i="10"/>
  <c r="O26" i="10"/>
  <c r="M26" i="10"/>
  <c r="J26" i="10"/>
  <c r="I26" i="10"/>
  <c r="O20" i="10"/>
  <c r="M20" i="10"/>
  <c r="J20" i="10"/>
  <c r="I20" i="10"/>
  <c r="O14" i="10"/>
  <c r="M14" i="10"/>
  <c r="J14" i="10"/>
  <c r="J39" i="10" s="1"/>
  <c r="I14" i="10"/>
  <c r="I39" i="10" s="1"/>
  <c r="K81" i="9"/>
  <c r="J81" i="9"/>
  <c r="K62" i="9"/>
  <c r="J62" i="9"/>
  <c r="K43" i="9"/>
  <c r="J43" i="9"/>
  <c r="K24" i="9"/>
  <c r="J24" i="9"/>
  <c r="G123" i="1"/>
  <c r="F123" i="1"/>
  <c r="E123" i="1"/>
  <c r="D123" i="1"/>
  <c r="B68" i="1"/>
  <c r="H68" i="1" s="1"/>
  <c r="J139" i="9" l="1"/>
  <c r="F114" i="10"/>
  <c r="G113" i="10"/>
  <c r="F113" i="10"/>
  <c r="E113" i="10" s="1"/>
  <c r="G122" i="10"/>
  <c r="I171" i="9"/>
  <c r="F119" i="10"/>
  <c r="F116" i="10"/>
  <c r="D168" i="9"/>
  <c r="J146" i="9"/>
  <c r="F146" i="9"/>
  <c r="K168" i="9"/>
  <c r="G160" i="9"/>
  <c r="K174" i="9"/>
  <c r="G161" i="9"/>
  <c r="F165" i="9"/>
  <c r="G121" i="10"/>
  <c r="F125" i="10"/>
  <c r="G114" i="10"/>
  <c r="E114" i="10" s="1"/>
  <c r="G123" i="10"/>
  <c r="F124" i="10"/>
  <c r="G112" i="10"/>
  <c r="L175" i="9"/>
  <c r="I165" i="9"/>
  <c r="I164" i="9"/>
  <c r="E169" i="9"/>
  <c r="K177" i="9"/>
  <c r="G125" i="10"/>
  <c r="E125" i="10" s="1"/>
  <c r="F129" i="10"/>
  <c r="E129" i="10" s="1"/>
  <c r="F123" i="10"/>
  <c r="G118" i="10"/>
  <c r="F122" i="10"/>
  <c r="E122" i="10" s="1"/>
  <c r="G127" i="10"/>
  <c r="G164" i="9"/>
  <c r="G174" i="9"/>
  <c r="J169" i="9"/>
  <c r="J162" i="9"/>
  <c r="G117" i="10"/>
  <c r="F115" i="10"/>
  <c r="G126" i="10"/>
  <c r="F126" i="10"/>
  <c r="G115" i="10"/>
  <c r="F120" i="10"/>
  <c r="F127" i="10"/>
  <c r="J176" i="9"/>
  <c r="L165" i="9"/>
  <c r="D173" i="9"/>
  <c r="F121" i="10"/>
  <c r="F104" i="10"/>
  <c r="D128" i="9"/>
  <c r="F61" i="10"/>
  <c r="E61" i="10" s="1"/>
  <c r="K161" i="9"/>
  <c r="G176" i="9"/>
  <c r="D176" i="9"/>
  <c r="D164" i="9"/>
  <c r="K172" i="9"/>
  <c r="G165" i="9"/>
  <c r="F169" i="9"/>
  <c r="L160" i="9"/>
  <c r="G172" i="9"/>
  <c r="F166" i="9"/>
  <c r="I160" i="9"/>
  <c r="G166" i="9"/>
  <c r="E165" i="9"/>
  <c r="J167" i="9"/>
  <c r="D169" i="9"/>
  <c r="J160" i="9"/>
  <c r="L174" i="9"/>
  <c r="F112" i="10"/>
  <c r="G124" i="10"/>
  <c r="G120" i="10"/>
  <c r="E120" i="10" s="1"/>
  <c r="L167" i="9"/>
  <c r="F139" i="9"/>
  <c r="G100" i="10"/>
  <c r="F103" i="10"/>
  <c r="F95" i="10"/>
  <c r="G98" i="10"/>
  <c r="F106" i="10"/>
  <c r="E137" i="9"/>
  <c r="J151" i="9"/>
  <c r="G91" i="10"/>
  <c r="E91" i="10" s="1"/>
  <c r="K120" i="9"/>
  <c r="F122" i="9"/>
  <c r="E121" i="9"/>
  <c r="F55" i="10"/>
  <c r="G62" i="10"/>
  <c r="F46" i="10"/>
  <c r="F118" i="10"/>
  <c r="E118" i="10" s="1"/>
  <c r="F128" i="10"/>
  <c r="E128" i="10" s="1"/>
  <c r="G119" i="10"/>
  <c r="E119" i="10" s="1"/>
  <c r="G116" i="10"/>
  <c r="F117" i="10"/>
  <c r="F137" i="9"/>
  <c r="L153" i="9"/>
  <c r="K150" i="9"/>
  <c r="I96" i="9"/>
  <c r="L91" i="9"/>
  <c r="F75" i="10"/>
  <c r="F73" i="10"/>
  <c r="G54" i="10"/>
  <c r="E94" i="9"/>
  <c r="G59" i="10"/>
  <c r="G49" i="10"/>
  <c r="F62" i="10"/>
  <c r="G51" i="10"/>
  <c r="F63" i="10"/>
  <c r="D143" i="9"/>
  <c r="G153" i="9"/>
  <c r="G147" i="9"/>
  <c r="L141" i="9"/>
  <c r="G142" i="9"/>
  <c r="K152" i="9"/>
  <c r="L150" i="9"/>
  <c r="E172" i="9"/>
  <c r="D162" i="9"/>
  <c r="K171" i="9"/>
  <c r="K165" i="9"/>
  <c r="I177" i="9"/>
  <c r="F164" i="9"/>
  <c r="I176" i="9"/>
  <c r="E170" i="9"/>
  <c r="I170" i="9"/>
  <c r="D167" i="9"/>
  <c r="F163" i="9"/>
  <c r="G177" i="9"/>
  <c r="J175" i="9"/>
  <c r="L173" i="9"/>
  <c r="E167" i="9"/>
  <c r="G163" i="9"/>
  <c r="J168" i="9"/>
  <c r="L166" i="9"/>
  <c r="D146" i="9"/>
  <c r="G140" i="9"/>
  <c r="K147" i="9"/>
  <c r="I147" i="9"/>
  <c r="F147" i="9"/>
  <c r="D144" i="9"/>
  <c r="J137" i="9"/>
  <c r="L152" i="9"/>
  <c r="I148" i="9"/>
  <c r="K38" i="10"/>
  <c r="I152" i="9"/>
  <c r="E139" i="9"/>
  <c r="D139" i="9"/>
  <c r="F170" i="9"/>
  <c r="E160" i="9"/>
  <c r="D166" i="9"/>
  <c r="K173" i="9"/>
  <c r="K167" i="9"/>
  <c r="F172" i="9"/>
  <c r="K162" i="9"/>
  <c r="F160" i="9"/>
  <c r="I174" i="9"/>
  <c r="D171" i="9"/>
  <c r="F167" i="9"/>
  <c r="J161" i="9"/>
  <c r="J177" i="9"/>
  <c r="K176" i="9"/>
  <c r="E171" i="9"/>
  <c r="G167" i="9"/>
  <c r="J170" i="9"/>
  <c r="L168" i="9"/>
  <c r="F151" i="9"/>
  <c r="J150" i="9"/>
  <c r="D142" i="9"/>
  <c r="K145" i="9"/>
  <c r="G149" i="9"/>
  <c r="E150" i="9"/>
  <c r="I153" i="9"/>
  <c r="J153" i="9"/>
  <c r="L24" i="9"/>
  <c r="L62" i="9"/>
  <c r="L81" i="9"/>
  <c r="K32" i="10"/>
  <c r="K26" i="10"/>
  <c r="K20" i="10"/>
  <c r="C113" i="1"/>
  <c r="D130" i="9"/>
  <c r="G121" i="9"/>
  <c r="E128" i="9"/>
  <c r="J115" i="9"/>
  <c r="F74" i="10"/>
  <c r="F72" i="10"/>
  <c r="G115" i="9"/>
  <c r="D117" i="9"/>
  <c r="I116" i="9"/>
  <c r="J131" i="9"/>
  <c r="G78" i="10"/>
  <c r="F79" i="10"/>
  <c r="D115" i="9"/>
  <c r="J122" i="9"/>
  <c r="F127" i="9"/>
  <c r="J117" i="9"/>
  <c r="G69" i="10"/>
  <c r="G68" i="10"/>
  <c r="D94" i="9"/>
  <c r="E99" i="9"/>
  <c r="J92" i="9"/>
  <c r="G58" i="10"/>
  <c r="F54" i="10"/>
  <c r="D96" i="9"/>
  <c r="G81" i="10"/>
  <c r="F85" i="10"/>
  <c r="E85" i="10" s="1"/>
  <c r="F69" i="10"/>
  <c r="G74" i="10"/>
  <c r="F70" i="10"/>
  <c r="G83" i="10"/>
  <c r="G80" i="10"/>
  <c r="F68" i="10"/>
  <c r="F71" i="10"/>
  <c r="F84" i="10"/>
  <c r="G77" i="10"/>
  <c r="F81" i="10"/>
  <c r="G70" i="10"/>
  <c r="F82" i="10"/>
  <c r="G75" i="10"/>
  <c r="E75" i="10" s="1"/>
  <c r="G72" i="10"/>
  <c r="G79" i="10"/>
  <c r="G84" i="10"/>
  <c r="F76" i="10"/>
  <c r="G73" i="10"/>
  <c r="F77" i="10"/>
  <c r="G82" i="10"/>
  <c r="F78" i="10"/>
  <c r="E78" i="10" s="1"/>
  <c r="F83" i="10"/>
  <c r="F80" i="10"/>
  <c r="G71" i="10"/>
  <c r="G76" i="10"/>
  <c r="L101" i="9"/>
  <c r="K108" i="9"/>
  <c r="K104" i="9"/>
  <c r="K100" i="9"/>
  <c r="K96" i="9"/>
  <c r="K92" i="9"/>
  <c r="K98" i="9"/>
  <c r="K105" i="9"/>
  <c r="K97" i="9"/>
  <c r="K107" i="9"/>
  <c r="K103" i="9"/>
  <c r="K99" i="9"/>
  <c r="K95" i="9"/>
  <c r="K106" i="9"/>
  <c r="K102" i="9"/>
  <c r="K94" i="9"/>
  <c r="K101" i="9"/>
  <c r="K93" i="9"/>
  <c r="G57" i="10"/>
  <c r="F47" i="10"/>
  <c r="G50" i="10"/>
  <c r="F58" i="10"/>
  <c r="G63" i="10"/>
  <c r="L92" i="9"/>
  <c r="D98" i="9"/>
  <c r="E96" i="9"/>
  <c r="I107" i="9"/>
  <c r="L96" i="9"/>
  <c r="G53" i="10"/>
  <c r="F51" i="10"/>
  <c r="G46" i="10"/>
  <c r="F50" i="10"/>
  <c r="F53" i="10"/>
  <c r="E53" i="10" s="1"/>
  <c r="D140" i="9"/>
  <c r="D149" i="9"/>
  <c r="J141" i="9"/>
  <c r="G137" i="9"/>
  <c r="E145" i="9"/>
  <c r="G151" i="9"/>
  <c r="E148" i="9"/>
  <c r="L139" i="9"/>
  <c r="F144" i="9"/>
  <c r="I154" i="9"/>
  <c r="D137" i="9"/>
  <c r="F152" i="9"/>
  <c r="I139" i="9"/>
  <c r="L149" i="9"/>
  <c r="E154" i="9"/>
  <c r="I140" i="9"/>
  <c r="D138" i="9"/>
  <c r="E140" i="9"/>
  <c r="G145" i="9"/>
  <c r="K151" i="9"/>
  <c r="E153" i="9"/>
  <c r="G148" i="9"/>
  <c r="L147" i="9"/>
  <c r="F143" i="9"/>
  <c r="I137" i="9"/>
  <c r="L151" i="9"/>
  <c r="F145" i="9"/>
  <c r="I150" i="9"/>
  <c r="D153" i="9"/>
  <c r="E147" i="9"/>
  <c r="F149" i="9"/>
  <c r="K137" i="9"/>
  <c r="J144" i="9"/>
  <c r="L137" i="9"/>
  <c r="D150" i="9"/>
  <c r="E149" i="9"/>
  <c r="G139" i="9"/>
  <c r="I145" i="9"/>
  <c r="K141" i="9"/>
  <c r="D152" i="9"/>
  <c r="E142" i="9"/>
  <c r="F138" i="9"/>
  <c r="F154" i="9"/>
  <c r="G150" i="9"/>
  <c r="I144" i="9"/>
  <c r="J142" i="9"/>
  <c r="K144" i="9"/>
  <c r="L144" i="9"/>
  <c r="J145" i="9"/>
  <c r="K142" i="9"/>
  <c r="L138" i="9"/>
  <c r="G101" i="10"/>
  <c r="F92" i="10"/>
  <c r="F102" i="10"/>
  <c r="F148" i="9"/>
  <c r="E143" i="9"/>
  <c r="K139" i="9"/>
  <c r="K143" i="9"/>
  <c r="I138" i="9"/>
  <c r="E141" i="9"/>
  <c r="G152" i="9"/>
  <c r="K153" i="9"/>
  <c r="E144" i="9"/>
  <c r="J148" i="9"/>
  <c r="E138" i="9"/>
  <c r="F150" i="9"/>
  <c r="G146" i="9"/>
  <c r="J138" i="9"/>
  <c r="K140" i="9"/>
  <c r="L140" i="9"/>
  <c r="J140" i="9"/>
  <c r="K138" i="9"/>
  <c r="K154" i="9"/>
  <c r="L154" i="9"/>
  <c r="J143" i="9"/>
  <c r="D141" i="9"/>
  <c r="E151" i="9"/>
  <c r="I141" i="9"/>
  <c r="L143" i="9"/>
  <c r="F140" i="9"/>
  <c r="I143" i="9"/>
  <c r="D154" i="9"/>
  <c r="F153" i="9"/>
  <c r="I146" i="9"/>
  <c r="D151" i="9"/>
  <c r="G143" i="9"/>
  <c r="J154" i="9"/>
  <c r="D147" i="9"/>
  <c r="E152" i="9"/>
  <c r="G141" i="9"/>
  <c r="I142" i="9"/>
  <c r="J152" i="9"/>
  <c r="L145" i="9"/>
  <c r="D145" i="9"/>
  <c r="F141" i="9"/>
  <c r="G144" i="9"/>
  <c r="I151" i="9"/>
  <c r="K149" i="9"/>
  <c r="D148" i="9"/>
  <c r="E146" i="9"/>
  <c r="F142" i="9"/>
  <c r="G138" i="9"/>
  <c r="G154" i="9"/>
  <c r="I149" i="9"/>
  <c r="J147" i="9"/>
  <c r="K148" i="9"/>
  <c r="L148" i="9"/>
  <c r="J149" i="9"/>
  <c r="K146" i="9"/>
  <c r="L146" i="9"/>
  <c r="G97" i="10"/>
  <c r="G104" i="10"/>
  <c r="G102" i="10"/>
  <c r="F90" i="10"/>
  <c r="G99" i="10"/>
  <c r="G95" i="10"/>
  <c r="G93" i="10"/>
  <c r="F99" i="10"/>
  <c r="G96" i="10"/>
  <c r="F100" i="10"/>
  <c r="E100" i="10" s="1"/>
  <c r="G94" i="10"/>
  <c r="F94" i="10"/>
  <c r="F96" i="10"/>
  <c r="F97" i="10"/>
  <c r="G103" i="10"/>
  <c r="E103" i="10" s="1"/>
  <c r="F107" i="10"/>
  <c r="F101" i="10"/>
  <c r="F105" i="10"/>
  <c r="E105" i="10" s="1"/>
  <c r="G92" i="10"/>
  <c r="G106" i="10"/>
  <c r="E106" i="10" s="1"/>
  <c r="G90" i="10"/>
  <c r="F98" i="10"/>
  <c r="G107" i="10"/>
  <c r="F93" i="10"/>
  <c r="O39" i="10"/>
  <c r="L43" i="9"/>
  <c r="I112" i="1"/>
  <c r="D14" i="11"/>
  <c r="D99" i="9"/>
  <c r="E106" i="9"/>
  <c r="E93" i="9"/>
  <c r="F96" i="9"/>
  <c r="G168" i="9"/>
  <c r="K169" i="9"/>
  <c r="E176" i="9"/>
  <c r="I173" i="9"/>
  <c r="E164" i="9"/>
  <c r="I167" i="9"/>
  <c r="D170" i="9"/>
  <c r="I161" i="9"/>
  <c r="K175" i="9"/>
  <c r="E166" i="9"/>
  <c r="G162" i="9"/>
  <c r="I168" i="9"/>
  <c r="K166" i="9"/>
  <c r="D172" i="9"/>
  <c r="H172" i="9" s="1"/>
  <c r="F168" i="9"/>
  <c r="I162" i="9"/>
  <c r="K160" i="9"/>
  <c r="L176" i="9"/>
  <c r="D175" i="9"/>
  <c r="E173" i="9"/>
  <c r="F171" i="9"/>
  <c r="G169" i="9"/>
  <c r="H169" i="9" s="1"/>
  <c r="J163" i="9"/>
  <c r="J171" i="9"/>
  <c r="L161" i="9"/>
  <c r="L169" i="9"/>
  <c r="D161" i="9"/>
  <c r="D177" i="9"/>
  <c r="E175" i="9"/>
  <c r="F173" i="9"/>
  <c r="G171" i="9"/>
  <c r="J164" i="9"/>
  <c r="J172" i="9"/>
  <c r="L162" i="9"/>
  <c r="L170" i="9"/>
  <c r="L104" i="9"/>
  <c r="L94" i="9"/>
  <c r="G94" i="9"/>
  <c r="H112" i="1"/>
  <c r="D101" i="9"/>
  <c r="F103" i="9"/>
  <c r="F105" i="9"/>
  <c r="D174" i="9"/>
  <c r="I163" i="9"/>
  <c r="L177" i="9"/>
  <c r="F174" i="9"/>
  <c r="K163" i="9"/>
  <c r="F162" i="9"/>
  <c r="I175" i="9"/>
  <c r="E168" i="9"/>
  <c r="I169" i="9"/>
  <c r="D160" i="9"/>
  <c r="E174" i="9"/>
  <c r="G170" i="9"/>
  <c r="I172" i="9"/>
  <c r="K170" i="9"/>
  <c r="E162" i="9"/>
  <c r="F176" i="9"/>
  <c r="I166" i="9"/>
  <c r="K164" i="9"/>
  <c r="D163" i="9"/>
  <c r="E161" i="9"/>
  <c r="E177" i="9"/>
  <c r="F175" i="9"/>
  <c r="G173" i="9"/>
  <c r="J165" i="9"/>
  <c r="J173" i="9"/>
  <c r="L163" i="9"/>
  <c r="L171" i="9"/>
  <c r="D165" i="9"/>
  <c r="E163" i="9"/>
  <c r="F161" i="9"/>
  <c r="F177" i="9"/>
  <c r="G175" i="9"/>
  <c r="J166" i="9"/>
  <c r="J174" i="9"/>
  <c r="L164" i="9"/>
  <c r="E118" i="9"/>
  <c r="G103" i="9"/>
  <c r="G104" i="9"/>
  <c r="G95" i="9"/>
  <c r="J95" i="9"/>
  <c r="G56" i="10"/>
  <c r="F59" i="10"/>
  <c r="M39" i="10"/>
  <c r="K14" i="10"/>
  <c r="E115" i="10"/>
  <c r="E17" i="11"/>
  <c r="E16" i="11"/>
  <c r="C16" i="11"/>
  <c r="E14" i="11"/>
  <c r="E15" i="11"/>
  <c r="D15" i="11"/>
  <c r="C14" i="11"/>
  <c r="E18" i="11"/>
  <c r="C15" i="11"/>
  <c r="D18" i="11"/>
  <c r="C18" i="11"/>
  <c r="C17" i="11"/>
  <c r="D16" i="11"/>
  <c r="D17" i="11"/>
  <c r="I117" i="9"/>
  <c r="F125" i="9"/>
  <c r="E127" i="9"/>
  <c r="K130" i="9"/>
  <c r="J124" i="9"/>
  <c r="I118" i="9"/>
  <c r="F128" i="9"/>
  <c r="K117" i="9"/>
  <c r="G126" i="9"/>
  <c r="L128" i="9"/>
  <c r="K131" i="9"/>
  <c r="K115" i="9"/>
  <c r="J119" i="9"/>
  <c r="I123" i="9"/>
  <c r="G122" i="9"/>
  <c r="F118" i="9"/>
  <c r="F114" i="9"/>
  <c r="L121" i="9"/>
  <c r="K121" i="9"/>
  <c r="J121" i="9"/>
  <c r="I121" i="9"/>
  <c r="G124" i="9"/>
  <c r="F124" i="9"/>
  <c r="E124" i="9"/>
  <c r="D124" i="9"/>
  <c r="K126" i="9"/>
  <c r="I126" i="9"/>
  <c r="F119" i="9"/>
  <c r="E130" i="9"/>
  <c r="D114" i="9"/>
  <c r="K116" i="9"/>
  <c r="I115" i="9"/>
  <c r="F129" i="9"/>
  <c r="D118" i="9"/>
  <c r="L114" i="9"/>
  <c r="J130" i="9"/>
  <c r="I122" i="9"/>
  <c r="F115" i="9"/>
  <c r="E122" i="9"/>
  <c r="D125" i="9"/>
  <c r="K128" i="9"/>
  <c r="I128" i="9"/>
  <c r="F117" i="9"/>
  <c r="E129" i="9"/>
  <c r="D131" i="9"/>
  <c r="L119" i="9"/>
  <c r="K123" i="9"/>
  <c r="J127" i="9"/>
  <c r="I131" i="9"/>
  <c r="I114" i="9"/>
  <c r="G130" i="9"/>
  <c r="F126" i="9"/>
  <c r="L130" i="9"/>
  <c r="K129" i="9"/>
  <c r="J129" i="9"/>
  <c r="I129" i="9"/>
  <c r="G116" i="9"/>
  <c r="F116" i="9"/>
  <c r="E116" i="9"/>
  <c r="D116" i="9"/>
  <c r="L126" i="9"/>
  <c r="J126" i="9"/>
  <c r="G119" i="9"/>
  <c r="E119" i="9"/>
  <c r="D122" i="9"/>
  <c r="L116" i="9"/>
  <c r="J116" i="9"/>
  <c r="G129" i="9"/>
  <c r="E126" i="9"/>
  <c r="D129" i="9"/>
  <c r="K122" i="9"/>
  <c r="J114" i="9"/>
  <c r="G123" i="9"/>
  <c r="F131" i="9"/>
  <c r="E114" i="9"/>
  <c r="L129" i="9"/>
  <c r="J128" i="9"/>
  <c r="G117" i="9"/>
  <c r="E117" i="9"/>
  <c r="D121" i="9"/>
  <c r="L131" i="9"/>
  <c r="L127" i="9"/>
  <c r="L115" i="9"/>
  <c r="K119" i="9"/>
  <c r="J123" i="9"/>
  <c r="I127" i="9"/>
  <c r="G118" i="9"/>
  <c r="G114" i="9"/>
  <c r="F130" i="9"/>
  <c r="L125" i="9"/>
  <c r="K125" i="9"/>
  <c r="J125" i="9"/>
  <c r="I125" i="9"/>
  <c r="G120" i="9"/>
  <c r="F120" i="9"/>
  <c r="E120" i="9"/>
  <c r="D120" i="9"/>
  <c r="L118" i="9"/>
  <c r="J118" i="9"/>
  <c r="G127" i="9"/>
  <c r="E125" i="9"/>
  <c r="D127" i="9"/>
  <c r="K124" i="9"/>
  <c r="I124" i="9"/>
  <c r="F121" i="9"/>
  <c r="E131" i="9"/>
  <c r="L122" i="9"/>
  <c r="K114" i="9"/>
  <c r="I130" i="9"/>
  <c r="G131" i="9"/>
  <c r="E115" i="9"/>
  <c r="D119" i="9"/>
  <c r="L120" i="9"/>
  <c r="J120" i="9"/>
  <c r="G125" i="9"/>
  <c r="E123" i="9"/>
  <c r="D126" i="9"/>
  <c r="I120" i="9"/>
  <c r="F123" i="9"/>
  <c r="D123" i="9"/>
  <c r="L124" i="9"/>
  <c r="K118" i="9"/>
  <c r="G128" i="9"/>
  <c r="L117" i="9"/>
  <c r="I119" i="9"/>
  <c r="L123" i="9"/>
  <c r="F60" i="10"/>
  <c r="G52" i="10"/>
  <c r="J98" i="9"/>
  <c r="J105" i="9"/>
  <c r="I94" i="9"/>
  <c r="I93" i="9"/>
  <c r="F57" i="10"/>
  <c r="G47" i="10"/>
  <c r="F48" i="10"/>
  <c r="I91" i="9"/>
  <c r="D105" i="9"/>
  <c r="D100" i="9"/>
  <c r="F107" i="9"/>
  <c r="F106" i="9"/>
  <c r="E100" i="9"/>
  <c r="E103" i="9"/>
  <c r="I108" i="9"/>
  <c r="J94" i="9"/>
  <c r="G100" i="9"/>
  <c r="J101" i="9"/>
  <c r="G91" i="9"/>
  <c r="J104" i="9"/>
  <c r="G106" i="9"/>
  <c r="J107" i="9"/>
  <c r="L97" i="9"/>
  <c r="F52" i="10"/>
  <c r="G60" i="10"/>
  <c r="F49" i="10"/>
  <c r="F56" i="10"/>
  <c r="G48" i="10"/>
  <c r="G55" i="10"/>
  <c r="D103" i="9"/>
  <c r="D106" i="9"/>
  <c r="E95" i="9"/>
  <c r="E98" i="9"/>
  <c r="E97" i="9"/>
  <c r="F93" i="9"/>
  <c r="F100" i="9"/>
  <c r="G105" i="9"/>
  <c r="I92" i="9"/>
  <c r="L100" i="9"/>
  <c r="I103" i="9"/>
  <c r="L107" i="9"/>
  <c r="I106" i="9"/>
  <c r="L106" i="9"/>
  <c r="I105" i="9"/>
  <c r="J91" i="9"/>
  <c r="D91" i="9"/>
  <c r="D95" i="9"/>
  <c r="D97" i="9"/>
  <c r="D108" i="9"/>
  <c r="D92" i="9"/>
  <c r="E102" i="9"/>
  <c r="F99" i="9"/>
  <c r="E105" i="9"/>
  <c r="F98" i="9"/>
  <c r="E108" i="9"/>
  <c r="F101" i="9"/>
  <c r="E92" i="9"/>
  <c r="F108" i="9"/>
  <c r="F92" i="9"/>
  <c r="G101" i="9"/>
  <c r="I104" i="9"/>
  <c r="J106" i="9"/>
  <c r="K91" i="9"/>
  <c r="L95" i="9"/>
  <c r="G96" i="9"/>
  <c r="I99" i="9"/>
  <c r="J97" i="9"/>
  <c r="L103" i="9"/>
  <c r="G107" i="9"/>
  <c r="I102" i="9"/>
  <c r="J100" i="9"/>
  <c r="L102" i="9"/>
  <c r="G102" i="9"/>
  <c r="I101" i="9"/>
  <c r="J103" i="9"/>
  <c r="L105" i="9"/>
  <c r="L93" i="9"/>
  <c r="J108" i="9"/>
  <c r="D107" i="9"/>
  <c r="D102" i="9"/>
  <c r="D93" i="9"/>
  <c r="D104" i="9"/>
  <c r="E91" i="9"/>
  <c r="F91" i="9"/>
  <c r="F95" i="9"/>
  <c r="E101" i="9"/>
  <c r="F94" i="9"/>
  <c r="E104" i="9"/>
  <c r="F97" i="9"/>
  <c r="E107" i="9"/>
  <c r="F104" i="9"/>
  <c r="G97" i="9"/>
  <c r="I100" i="9"/>
  <c r="J102" i="9"/>
  <c r="L108" i="9"/>
  <c r="G108" i="9"/>
  <c r="G92" i="9"/>
  <c r="I95" i="9"/>
  <c r="J93" i="9"/>
  <c r="L99" i="9"/>
  <c r="G99" i="9"/>
  <c r="I98" i="9"/>
  <c r="J96" i="9"/>
  <c r="L98" i="9"/>
  <c r="G98" i="9"/>
  <c r="I97" i="9"/>
  <c r="J99" i="9"/>
  <c r="E123" i="10" l="1"/>
  <c r="E112" i="10"/>
  <c r="E127" i="10"/>
  <c r="E117" i="10"/>
  <c r="E126" i="10"/>
  <c r="E116" i="10"/>
  <c r="E62" i="10"/>
  <c r="E124" i="10"/>
  <c r="E121" i="10"/>
  <c r="E98" i="10"/>
  <c r="F130" i="10"/>
  <c r="H165" i="9"/>
  <c r="E104" i="10"/>
  <c r="E46" i="10"/>
  <c r="H139" i="9"/>
  <c r="M160" i="9"/>
  <c r="E95" i="10"/>
  <c r="H142" i="9"/>
  <c r="E96" i="10"/>
  <c r="M165" i="9"/>
  <c r="M167" i="9"/>
  <c r="H167" i="9"/>
  <c r="M174" i="9"/>
  <c r="M176" i="9"/>
  <c r="H144" i="9"/>
  <c r="E51" i="10"/>
  <c r="E54" i="10"/>
  <c r="E73" i="10"/>
  <c r="G130" i="10"/>
  <c r="D30" i="11" s="1"/>
  <c r="H166" i="9"/>
  <c r="H164" i="9"/>
  <c r="M152" i="9"/>
  <c r="M150" i="9"/>
  <c r="H137" i="9"/>
  <c r="E49" i="10"/>
  <c r="E59" i="10"/>
  <c r="E63" i="10"/>
  <c r="M175" i="9"/>
  <c r="M177" i="9"/>
  <c r="M147" i="9"/>
  <c r="H160" i="9"/>
  <c r="M168" i="9"/>
  <c r="M153" i="9"/>
  <c r="E79" i="10"/>
  <c r="E101" i="10"/>
  <c r="E50" i="10"/>
  <c r="E102" i="10"/>
  <c r="E58" i="10"/>
  <c r="E68" i="10"/>
  <c r="K39" i="10"/>
  <c r="E99" i="10"/>
  <c r="E84" i="10"/>
  <c r="E82" i="10"/>
  <c r="E76" i="10"/>
  <c r="E90" i="10"/>
  <c r="E57" i="10"/>
  <c r="E107" i="10"/>
  <c r="E94" i="10"/>
  <c r="E93" i="10"/>
  <c r="E80" i="10"/>
  <c r="E77" i="10"/>
  <c r="G86" i="10"/>
  <c r="D28" i="11" s="1"/>
  <c r="E71" i="10"/>
  <c r="E69" i="10"/>
  <c r="E83" i="10"/>
  <c r="E72" i="10"/>
  <c r="E81" i="10"/>
  <c r="K155" i="9"/>
  <c r="J155" i="9"/>
  <c r="H145" i="9"/>
  <c r="M141" i="9"/>
  <c r="H147" i="9"/>
  <c r="C147" i="9" s="1"/>
  <c r="H146" i="9"/>
  <c r="M148" i="9"/>
  <c r="M144" i="9"/>
  <c r="H154" i="9"/>
  <c r="G155" i="9"/>
  <c r="M146" i="9"/>
  <c r="H138" i="9"/>
  <c r="M139" i="9"/>
  <c r="M145" i="9"/>
  <c r="L155" i="9"/>
  <c r="M170" i="9"/>
  <c r="H143" i="9"/>
  <c r="H150" i="9"/>
  <c r="C150" i="9" s="1"/>
  <c r="H148" i="9"/>
  <c r="C148" i="9" s="1"/>
  <c r="F155" i="9"/>
  <c r="M151" i="9"/>
  <c r="H152" i="9"/>
  <c r="M142" i="9"/>
  <c r="C142" i="9" s="1"/>
  <c r="H140" i="9"/>
  <c r="H141" i="9"/>
  <c r="H153" i="9"/>
  <c r="H151" i="9"/>
  <c r="E155" i="9"/>
  <c r="I155" i="9"/>
  <c r="M149" i="9"/>
  <c r="M143" i="9"/>
  <c r="M138" i="9"/>
  <c r="H149" i="9"/>
  <c r="D155" i="9"/>
  <c r="E74" i="10"/>
  <c r="E70" i="10"/>
  <c r="E47" i="10"/>
  <c r="F86" i="10"/>
  <c r="M92" i="9"/>
  <c r="M96" i="9"/>
  <c r="H94" i="9"/>
  <c r="K109" i="9"/>
  <c r="G108" i="10"/>
  <c r="D29" i="11" s="1"/>
  <c r="F108" i="10"/>
  <c r="M140" i="9"/>
  <c r="E97" i="10"/>
  <c r="M154" i="9"/>
  <c r="M137" i="9"/>
  <c r="H162" i="9"/>
  <c r="M171" i="9"/>
  <c r="M161" i="9"/>
  <c r="M173" i="9"/>
  <c r="H163" i="9"/>
  <c r="F178" i="9"/>
  <c r="H177" i="9"/>
  <c r="H173" i="9"/>
  <c r="C173" i="9" s="1"/>
  <c r="M163" i="9"/>
  <c r="D178" i="9"/>
  <c r="H161" i="9"/>
  <c r="C161" i="9" s="1"/>
  <c r="E178" i="9"/>
  <c r="H176" i="9"/>
  <c r="H170" i="9"/>
  <c r="H168" i="9"/>
  <c r="H174" i="9"/>
  <c r="M162" i="9"/>
  <c r="C162" i="9" s="1"/>
  <c r="M169" i="9"/>
  <c r="C169" i="9" s="1"/>
  <c r="M164" i="9"/>
  <c r="M172" i="9"/>
  <c r="C172" i="9" s="1"/>
  <c r="L178" i="9"/>
  <c r="H171" i="9"/>
  <c r="C171" i="9" s="1"/>
  <c r="K178" i="9"/>
  <c r="M166" i="9"/>
  <c r="G178" i="9"/>
  <c r="H96" i="9"/>
  <c r="E92" i="10"/>
  <c r="F14" i="11"/>
  <c r="E56" i="10"/>
  <c r="M104" i="9"/>
  <c r="H117" i="9"/>
  <c r="I178" i="9"/>
  <c r="J178" i="9"/>
  <c r="H175" i="9"/>
  <c r="C175" i="9" s="1"/>
  <c r="G132" i="9"/>
  <c r="H128" i="9"/>
  <c r="H130" i="9"/>
  <c r="L132" i="9"/>
  <c r="H119" i="9"/>
  <c r="E52" i="10"/>
  <c r="E20" i="11"/>
  <c r="E60" i="10"/>
  <c r="F17" i="11"/>
  <c r="F15" i="11"/>
  <c r="H93" i="9"/>
  <c r="H118" i="9"/>
  <c r="H126" i="9"/>
  <c r="K132" i="9"/>
  <c r="M105" i="9"/>
  <c r="H127" i="9"/>
  <c r="M128" i="9"/>
  <c r="H122" i="9"/>
  <c r="M127" i="9"/>
  <c r="H129" i="9"/>
  <c r="M101" i="9"/>
  <c r="M107" i="9"/>
  <c r="M130" i="9"/>
  <c r="M120" i="9"/>
  <c r="D132" i="9"/>
  <c r="M115" i="9"/>
  <c r="H125" i="9"/>
  <c r="D20" i="11"/>
  <c r="F16" i="11"/>
  <c r="F132" i="9"/>
  <c r="I132" i="9"/>
  <c r="H120" i="9"/>
  <c r="M125" i="9"/>
  <c r="M123" i="9"/>
  <c r="M131" i="9"/>
  <c r="H124" i="9"/>
  <c r="M121" i="9"/>
  <c r="H123" i="9"/>
  <c r="C123" i="9" s="1"/>
  <c r="M114" i="9"/>
  <c r="M124" i="9"/>
  <c r="H114" i="9"/>
  <c r="M119" i="9"/>
  <c r="H121" i="9"/>
  <c r="J132" i="9"/>
  <c r="H116" i="9"/>
  <c r="M129" i="9"/>
  <c r="M117" i="9"/>
  <c r="H131" i="9"/>
  <c r="H115" i="9"/>
  <c r="M118" i="9"/>
  <c r="E132" i="9"/>
  <c r="M122" i="9"/>
  <c r="M116" i="9"/>
  <c r="M126" i="9"/>
  <c r="M98" i="9"/>
  <c r="M95" i="9"/>
  <c r="H101" i="9"/>
  <c r="M108" i="9"/>
  <c r="M106" i="9"/>
  <c r="H98" i="9"/>
  <c r="G64" i="10"/>
  <c r="D27" i="11" s="1"/>
  <c r="H105" i="9"/>
  <c r="H106" i="9"/>
  <c r="E48" i="10"/>
  <c r="M94" i="9"/>
  <c r="G109" i="9"/>
  <c r="E55" i="10"/>
  <c r="H100" i="9"/>
  <c r="F64" i="10"/>
  <c r="L109" i="9"/>
  <c r="H99" i="9"/>
  <c r="H103" i="9"/>
  <c r="E109" i="9"/>
  <c r="H107" i="9"/>
  <c r="M103" i="9"/>
  <c r="H95" i="9"/>
  <c r="J109" i="9"/>
  <c r="M93" i="9"/>
  <c r="M99" i="9"/>
  <c r="H92" i="9"/>
  <c r="H91" i="9"/>
  <c r="D109" i="9"/>
  <c r="M100" i="9"/>
  <c r="H108" i="9"/>
  <c r="M91" i="9"/>
  <c r="M97" i="9"/>
  <c r="H104" i="9"/>
  <c r="M102" i="9"/>
  <c r="F109" i="9"/>
  <c r="H102" i="9"/>
  <c r="H97" i="9"/>
  <c r="I109" i="9"/>
  <c r="C164" i="9" l="1"/>
  <c r="E86" i="10"/>
  <c r="C177" i="9"/>
  <c r="C165" i="9"/>
  <c r="C139" i="9"/>
  <c r="C167" i="9"/>
  <c r="C160" i="9"/>
  <c r="E130" i="10"/>
  <c r="C174" i="9"/>
  <c r="C144" i="9"/>
  <c r="C176" i="9"/>
  <c r="C152" i="9"/>
  <c r="C168" i="9"/>
  <c r="C145" i="9"/>
  <c r="C166" i="9"/>
  <c r="C137" i="9"/>
  <c r="C96" i="9"/>
  <c r="C153" i="9"/>
  <c r="C138" i="9"/>
  <c r="C141" i="9"/>
  <c r="D31" i="11"/>
  <c r="E108" i="10"/>
  <c r="C163" i="9"/>
  <c r="C154" i="9"/>
  <c r="C146" i="9"/>
  <c r="C140" i="9"/>
  <c r="C151" i="9"/>
  <c r="C149" i="9"/>
  <c r="H155" i="9"/>
  <c r="C29" i="11" s="1"/>
  <c r="C143" i="9"/>
  <c r="C94" i="9"/>
  <c r="M155" i="9"/>
  <c r="E29" i="11" s="1"/>
  <c r="C92" i="9"/>
  <c r="C95" i="9"/>
  <c r="C104" i="9"/>
  <c r="C117" i="9"/>
  <c r="M178" i="9"/>
  <c r="E30" i="11" s="1"/>
  <c r="C118" i="9"/>
  <c r="H178" i="9"/>
  <c r="C30" i="11" s="1"/>
  <c r="C170" i="9"/>
  <c r="C124" i="9"/>
  <c r="C130" i="9"/>
  <c r="C119" i="9"/>
  <c r="C128" i="9"/>
  <c r="E64" i="10"/>
  <c r="F20" i="11"/>
  <c r="C127" i="9"/>
  <c r="C126" i="9"/>
  <c r="C93" i="9"/>
  <c r="C122" i="9"/>
  <c r="C105" i="9"/>
  <c r="C101" i="9"/>
  <c r="C115" i="9"/>
  <c r="C107" i="9"/>
  <c r="C129" i="9"/>
  <c r="C103" i="9"/>
  <c r="C106" i="9"/>
  <c r="C125" i="9"/>
  <c r="C98" i="9"/>
  <c r="C99" i="9"/>
  <c r="C131" i="9"/>
  <c r="C120" i="9"/>
  <c r="C116" i="9"/>
  <c r="H132" i="9"/>
  <c r="C28" i="11" s="1"/>
  <c r="C114" i="9"/>
  <c r="C121" i="9"/>
  <c r="M132" i="9"/>
  <c r="E28" i="11" s="1"/>
  <c r="C108" i="9"/>
  <c r="C97" i="9"/>
  <c r="C100" i="9"/>
  <c r="C102" i="9"/>
  <c r="H109" i="9"/>
  <c r="C91" i="9"/>
  <c r="M109" i="9"/>
  <c r="C178" i="9" l="1"/>
  <c r="C155" i="9"/>
  <c r="F29" i="11"/>
  <c r="F30" i="11"/>
  <c r="C132" i="9"/>
  <c r="F28" i="11"/>
  <c r="C109" i="9"/>
  <c r="E27" i="11"/>
  <c r="E31" i="11" s="1"/>
  <c r="D32" i="11" s="1"/>
  <c r="E21" i="11"/>
  <c r="D21" i="11"/>
  <c r="C27" i="11"/>
  <c r="F21" i="11" l="1"/>
  <c r="C31" i="11"/>
  <c r="F27" i="11"/>
  <c r="C32" i="11" l="1"/>
  <c r="F31" i="11"/>
  <c r="G5" i="10" l="1"/>
  <c r="F3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124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EBITDA: 
Resultado Operativo + amortizaciones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15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(*1) </t>
        </r>
        <r>
          <rPr>
            <b/>
            <u/>
            <sz val="9"/>
            <color indexed="81"/>
            <rFont val="Tahoma"/>
            <family val="2"/>
          </rPr>
          <t>Nuevos productos o servicios.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Corresponde con la introducción en el mercado de bienes o servicios nuevos en cuanto a sus características o al uso al que se destinan.
Ejemplos: 
 - Prototipos que se convierten en nuevos productos. 
- Generación de plataformas tecnológicas que permitan el procesamiento de información u otros servicios orientados al sistema productivo.
- Otros.</t>
        </r>
      </text>
    </comment>
    <comment ref="B159" authorId="0" shapeId="0" xr:uid="{00000000-0006-0000-0100-000002000000}">
      <text>
        <r>
          <rPr>
            <b/>
            <u/>
            <sz val="9"/>
            <color indexed="81"/>
            <rFont val="Tahoma"/>
            <family val="2"/>
          </rPr>
          <t>(*2) Productos o servicios significativamente mejorados.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Corresponde cuando en bienes o servicios existentes se introducen cambios en los materiales, componentes u otras características funcionales o de utilización de los productos o servicios que hacen que éstos tengan un mejor rendimiento. 
Contempla  modificaciones de diseño que introducen cambios significativos en las características funcionales (por ej. mayor eficiencia o rapidez).</t>
        </r>
      </text>
    </comment>
    <comment ref="B161" authorId="0" shapeId="0" xr:uid="{00000000-0006-0000-0100-000003000000}">
      <text>
        <r>
          <rPr>
            <b/>
            <u/>
            <sz val="9"/>
            <color indexed="81"/>
            <rFont val="Tahoma"/>
            <family val="2"/>
          </rPr>
          <t>(*3) Nuevos procesos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Tahoma"/>
            <family val="2"/>
          </rPr>
          <t xml:space="preserve">Corresponde a la introducción de un nuevo proceso de producción o de distribución (logística de aprovisionamiento de insumos, interna y distribución de productos finales). 
Engloba la introducción de nuevos equipos, programas informáticos, nuevos procedimientos y técnicas empleadas para la creación del producto.
</t>
        </r>
      </text>
    </comment>
    <comment ref="B163" authorId="0" shapeId="0" xr:uid="{00000000-0006-0000-0100-000004000000}">
      <text>
        <r>
          <rPr>
            <b/>
            <u/>
            <sz val="9"/>
            <color indexed="81"/>
            <rFont val="Tahoma"/>
            <family val="2"/>
          </rPr>
          <t>(*4) Procesos significativamente mejorados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Corresponde a la introducción de una mejora en el proceso de producción o de distribución a través de cambios significativos en las técnicas, los materiales y/o los programas informáticos. 
Ejemplo:
- Escalado de tecnologías y procesos en escala piloto o prototipo a escala productiva.</t>
        </r>
      </text>
    </comment>
  </commentList>
</comments>
</file>

<file path=xl/sharedStrings.xml><?xml version="1.0" encoding="utf-8"?>
<sst xmlns="http://schemas.openxmlformats.org/spreadsheetml/2006/main" count="537" uniqueCount="326">
  <si>
    <t>Sociedad en Comandita por Acciones</t>
  </si>
  <si>
    <t>Nombre y Apellido</t>
  </si>
  <si>
    <t>Teléfono</t>
  </si>
  <si>
    <t>Correo electrónico</t>
  </si>
  <si>
    <t>AEROESPACIAL</t>
  </si>
  <si>
    <t>AGROINDUSTRIA</t>
  </si>
  <si>
    <t>ALIMENTOS Y BEBIDAS</t>
  </si>
  <si>
    <t>AUTOPARTISTA</t>
  </si>
  <si>
    <t>COSMÉTICOS Y PRODUCTOS DE HIGIENE PERSONAL</t>
  </si>
  <si>
    <t>ELECTRODOMÉSTICOS Y ELECTRÓNICA PARA EL HOGAR</t>
  </si>
  <si>
    <t>EQUIPAMIENTO ELECTRÓNICO INDUSTRIAL</t>
  </si>
  <si>
    <t>EQUIPAMIENTO INDUSTRIAL</t>
  </si>
  <si>
    <t>FABRICACIÓN DE EQUIPOS DE ELEVACIÓN Y MANIPULACIÓN</t>
  </si>
  <si>
    <t>GAS Y PETRÓLEO</t>
  </si>
  <si>
    <t>INDUSTRIA AUDIOVISUAL</t>
  </si>
  <si>
    <t>INSTRUMENTAL MÉDICO Y SERVICIOS ORTOPÉDICOS</t>
  </si>
  <si>
    <t>LABORATORIOS</t>
  </si>
  <si>
    <t>LABORATORIOS VETERINARIOS</t>
  </si>
  <si>
    <t>Área</t>
  </si>
  <si>
    <t>Nivel de formación</t>
  </si>
  <si>
    <t>MAQUINARIA DE USO ESPECIAL</t>
  </si>
  <si>
    <t>Posgrado</t>
  </si>
  <si>
    <t>Universitario</t>
  </si>
  <si>
    <t>Tecnicaturas/ Terciarios</t>
  </si>
  <si>
    <t>Hasta secundario completo</t>
  </si>
  <si>
    <t>MATERIALES PARA LA CONSTRUCCIÓN</t>
  </si>
  <si>
    <t>NUCLEAR</t>
  </si>
  <si>
    <t>Administración y Finanzas</t>
  </si>
  <si>
    <t>PRODUCTOS QUÍMICOS</t>
  </si>
  <si>
    <t>Recursos Humanos</t>
  </si>
  <si>
    <t>SERVICIOS DE INGENIERÍA</t>
  </si>
  <si>
    <t>Ventas</t>
  </si>
  <si>
    <t>SERVICIOS DE SALUD</t>
  </si>
  <si>
    <t>Marketing</t>
  </si>
  <si>
    <t>SIDERURGIA/METALURGIA</t>
  </si>
  <si>
    <t>Producción</t>
  </si>
  <si>
    <t xml:space="preserve">SOFTWARE Y SERVICIOS INFORMÁTICOS </t>
  </si>
  <si>
    <t>Distribución</t>
  </si>
  <si>
    <t>TECNOLOGÍAS DE LA INFORMACION Y COMUNICACIÓN</t>
  </si>
  <si>
    <t>Investigación y Desarrollo (I+D)</t>
  </si>
  <si>
    <t>Ingeniería y Diseño Industrial</t>
  </si>
  <si>
    <t>Sistemas de Información</t>
  </si>
  <si>
    <t>Comercio Exterior</t>
  </si>
  <si>
    <t>Sub - totales</t>
  </si>
  <si>
    <t>TOTAL</t>
  </si>
  <si>
    <t>Estados Contables</t>
  </si>
  <si>
    <t>Ejercicio 1
cerrado el:</t>
  </si>
  <si>
    <t>Ejercicio 2
cerrado el:</t>
  </si>
  <si>
    <t>Ejercicio 3 
cerrado el:</t>
  </si>
  <si>
    <t xml:space="preserve">Posterior al cierre
del Período: </t>
  </si>
  <si>
    <t>Total</t>
  </si>
  <si>
    <t>Estado de Resultados</t>
  </si>
  <si>
    <t>Utilidad Neta</t>
  </si>
  <si>
    <t>Fecha inicio</t>
  </si>
  <si>
    <t>Deuda Original</t>
  </si>
  <si>
    <t>Plazo (meses)</t>
  </si>
  <si>
    <t>Tasa de interés anual</t>
  </si>
  <si>
    <t>Deuda vigente</t>
  </si>
  <si>
    <t>Fecha de amortización</t>
  </si>
  <si>
    <t>N°</t>
  </si>
  <si>
    <t>Amortización pendiente</t>
  </si>
  <si>
    <t>Fecha de Emisión</t>
  </si>
  <si>
    <t>Monto emitido moneda de origen</t>
  </si>
  <si>
    <t>Obligaciones por arrendamientos financieros (leasing)</t>
  </si>
  <si>
    <t>Otros</t>
  </si>
  <si>
    <t>EBITDA</t>
  </si>
  <si>
    <t>Otras deudas (comerciales, fiscales, etc.)</t>
  </si>
  <si>
    <t>Cooperativa</t>
  </si>
  <si>
    <t>Empresa mixta</t>
  </si>
  <si>
    <t>Empresa estatal</t>
  </si>
  <si>
    <t>BIOTECNOLOGÍA</t>
  </si>
  <si>
    <t xml:space="preserve">A.- Personas Responsables del Proyecto </t>
  </si>
  <si>
    <t>Empresa / Institución</t>
  </si>
  <si>
    <t xml:space="preserve"> Razón social</t>
  </si>
  <si>
    <t>Tipo societario</t>
  </si>
  <si>
    <t>Fecha de inicio de actividades</t>
  </si>
  <si>
    <t>Sector productivo perteneciente</t>
  </si>
  <si>
    <t>CUIT</t>
  </si>
  <si>
    <t>Domicilio adminstrativo</t>
  </si>
  <si>
    <t>Tasa de Interés Anual</t>
  </si>
  <si>
    <t>Obligaciones Negociables Emitidas  - Títulos</t>
  </si>
  <si>
    <t>Facturación</t>
  </si>
  <si>
    <r>
      <t xml:space="preserve">Mercado interno </t>
    </r>
    <r>
      <rPr>
        <i/>
        <sz val="10"/>
        <color indexed="55"/>
        <rFont val="Calibri"/>
        <family val="2"/>
      </rPr>
      <t>(en pesos)</t>
    </r>
  </si>
  <si>
    <r>
      <t xml:space="preserve">Mercado externo </t>
    </r>
    <r>
      <rPr>
        <i/>
        <sz val="10"/>
        <color indexed="55"/>
        <rFont val="Calibri"/>
        <family val="2"/>
      </rPr>
      <t>(en USD)</t>
    </r>
  </si>
  <si>
    <t>T/C promedio anual</t>
  </si>
  <si>
    <t>Moneda</t>
  </si>
  <si>
    <t>T/ Cambio</t>
  </si>
  <si>
    <t>Empresa</t>
  </si>
  <si>
    <t>Institución Financista</t>
  </si>
  <si>
    <t>Programa</t>
  </si>
  <si>
    <t>Proyecto presentado</t>
  </si>
  <si>
    <t>Fecha de aprobación del proyecto</t>
  </si>
  <si>
    <t>Monto de financiamiento otorgado</t>
  </si>
  <si>
    <t>Fecha de finalización del proyecto</t>
  </si>
  <si>
    <t>Duración de ejecución en meses (marcar con una X)</t>
  </si>
  <si>
    <t>Etapa</t>
  </si>
  <si>
    <t>Verificable</t>
  </si>
  <si>
    <t>1º</t>
  </si>
  <si>
    <t>2º</t>
  </si>
  <si>
    <t>3º</t>
  </si>
  <si>
    <t>4º</t>
  </si>
  <si>
    <t>(Describa el impacto esperado con la ejecución del proyecto)</t>
  </si>
  <si>
    <t>a 5 años de finalizado</t>
  </si>
  <si>
    <t>unidad de medida</t>
  </si>
  <si>
    <t>1.</t>
  </si>
  <si>
    <t>2.</t>
  </si>
  <si>
    <t>3.</t>
  </si>
  <si>
    <t>4.</t>
  </si>
  <si>
    <t>5.</t>
  </si>
  <si>
    <t>Título del Proyecto</t>
  </si>
  <si>
    <t>Resumen descriptivo del Proyecto</t>
  </si>
  <si>
    <t>Impacto esperado del Proyecto</t>
  </si>
  <si>
    <t>Describa la situación esperada con la realización del Proyecto</t>
  </si>
  <si>
    <t>Actividad</t>
  </si>
  <si>
    <t xml:space="preserve">Descripción del bien </t>
  </si>
  <si>
    <t>País de origen</t>
  </si>
  <si>
    <t>Proveedor</t>
  </si>
  <si>
    <t>COSTO TOTAL
en AR$
sin IVA</t>
  </si>
  <si>
    <t>Monto a Financiar por la Empresa</t>
  </si>
  <si>
    <t>Mes proyectado de erogación</t>
  </si>
  <si>
    <t>TOTALES EN $ sin IVA</t>
  </si>
  <si>
    <t>Descripción de la tarea</t>
  </si>
  <si>
    <t>Localización</t>
  </si>
  <si>
    <t>COSTO TOTAL
sin IVA</t>
  </si>
  <si>
    <t>Descripción del bien/servicio</t>
  </si>
  <si>
    <t>Proveedor (Pre) / Importador (Pos)</t>
  </si>
  <si>
    <t>CUIT (Pre) / Datos (Pos)</t>
  </si>
  <si>
    <t>COSTO TOTAL (en pesos)
sin IVA</t>
  </si>
  <si>
    <t>Año</t>
  </si>
  <si>
    <t xml:space="preserve"> MES</t>
  </si>
  <si>
    <t>TOTAL INVERSIONES</t>
  </si>
  <si>
    <t>APORTE PROPIO DE LA EMPRESA</t>
  </si>
  <si>
    <t xml:space="preserve">BIENES DE CAPITAL </t>
  </si>
  <si>
    <t>CONSTRUCCIÓN E INSTALACIONES</t>
  </si>
  <si>
    <t>CAPITAL DE TRABAJO INCREMENTAL</t>
  </si>
  <si>
    <t>TOTAL APORTE PROPIO</t>
  </si>
  <si>
    <t>Actividades a financiar</t>
  </si>
  <si>
    <t>Descripción de la actividad</t>
  </si>
  <si>
    <t>Mes de inicio de la actividad</t>
  </si>
  <si>
    <t>Monto TOTAL (AR$)</t>
  </si>
  <si>
    <t>Monto Solicitado (AR$)</t>
  </si>
  <si>
    <t>Proveedor elegido</t>
  </si>
  <si>
    <t>Proveedor alternativo</t>
  </si>
  <si>
    <t xml:space="preserve">Razon Social - CUIT </t>
  </si>
  <si>
    <t>TOTAL ANR</t>
  </si>
  <si>
    <t>Mes</t>
  </si>
  <si>
    <t>Monto Total</t>
  </si>
  <si>
    <t>Monto Solicitado</t>
  </si>
  <si>
    <t>NO COMPLETAR - ESTA HOJA SE AUTOCOMPLETA</t>
  </si>
  <si>
    <t>Herramienta</t>
  </si>
  <si>
    <t>ANR</t>
  </si>
  <si>
    <t>MONTO A FINANCIAR POR BANCO</t>
  </si>
  <si>
    <t>TOTAL A FINANCIAR POR BANCO</t>
  </si>
  <si>
    <t>FINANCIAMIENTO  BANCARIO</t>
  </si>
  <si>
    <t>T/C estimado para la inversión</t>
  </si>
  <si>
    <t>Subtotal 1º Etapa</t>
  </si>
  <si>
    <t>Subtotal 2º Etapa</t>
  </si>
  <si>
    <t>Subtotal 3º Etapa</t>
  </si>
  <si>
    <t>Subtotal 4º Etapa</t>
  </si>
  <si>
    <t>Subtotal 5º Etapa</t>
  </si>
  <si>
    <t>Aporte Propio (AR$)</t>
  </si>
  <si>
    <t>Aporte Propio</t>
  </si>
  <si>
    <t xml:space="preserve">Empresas participantes: </t>
  </si>
  <si>
    <t xml:space="preserve">Título Proyecto: </t>
  </si>
  <si>
    <t>Resumen Proyecto:</t>
  </si>
  <si>
    <t>¿Se realizaron pruebas de maqueteado?</t>
  </si>
  <si>
    <t xml:space="preserve">¿Se realizaron pruebas piloto de producción? </t>
  </si>
  <si>
    <t xml:space="preserve">¿Se realizaron actividades de integración tecnológicas de testeo? </t>
  </si>
  <si>
    <t xml:space="preserve">¿Se realizaron actividades de desarrollo de prototipos en una escala representativa? </t>
  </si>
  <si>
    <t>¿Se realizaron actividades de desarrollo de prototipos con prueba con clientes?</t>
  </si>
  <si>
    <t>SI</t>
  </si>
  <si>
    <t>NO</t>
  </si>
  <si>
    <t>Comentarios adicionales</t>
  </si>
  <si>
    <t>Respuesta</t>
  </si>
  <si>
    <t xml:space="preserve">Persona jurídica comprendida en el inciso a) del art. 49 de la Ley de Impuesto a las Ganancias  </t>
  </si>
  <si>
    <t>NO incluir organismos públicos</t>
  </si>
  <si>
    <t>RESUMEN DEL PROYECTO</t>
  </si>
  <si>
    <t>Desarrollo de actividades por Etapa</t>
  </si>
  <si>
    <t>[Redactar el mismo en una oración, en forma clara y concisa]</t>
  </si>
  <si>
    <t>5º</t>
  </si>
  <si>
    <t>Monto Crédito o ANR</t>
  </si>
  <si>
    <t>Listado de actividades</t>
  </si>
  <si>
    <t>TOTAL Proyecto</t>
  </si>
  <si>
    <t>1. BIENES DE CAPITAL A INCORPORAR</t>
  </si>
  <si>
    <t>3.  CAPITAL DE TRABAJO INCREMENTAL</t>
  </si>
  <si>
    <t>En la columna "Área" indique la función del personal que forma parte del proyecto.</t>
  </si>
  <si>
    <t>Descripción sintética de  la oferta de productos y/o servicios.</t>
  </si>
  <si>
    <t>(Realizar una descripción sintética sobre el Proyecto en general)</t>
  </si>
  <si>
    <t>Objetivos generales esperados</t>
  </si>
  <si>
    <t>( Describa el potencial impacto del proyecto en la actividad productiva. Describa, asimismo por qué resulta necesario en este contexto)</t>
  </si>
  <si>
    <t>Descripción de actividad a implementar.
Indicar grado de riesgo asociado a la realización de la actividad.</t>
  </si>
  <si>
    <t>a 1 año de finalizado</t>
  </si>
  <si>
    <t>la solución es novedosa</t>
  </si>
  <si>
    <t>para la empresa</t>
  </si>
  <si>
    <t>para el mercado nacional</t>
  </si>
  <si>
    <t>para el mercado internacional</t>
  </si>
  <si>
    <t>Incremental % de facturación esperada en el mercado local.</t>
  </si>
  <si>
    <t>Incremental % de exportación esperada.</t>
  </si>
  <si>
    <t>Cantidad de puestos de trabajo incrementales.</t>
  </si>
  <si>
    <t>Montos de sustitución de importaciones.</t>
  </si>
  <si>
    <t>Pronósticos de demanda actual y de largo plazo local y externa. Cantidad y Montos.</t>
  </si>
  <si>
    <t>Productos y/o servicios sustitutos o potenciales  que podrían competir en el mercado. Diferencias con el producto/servicio presentado.</t>
  </si>
  <si>
    <t>Categoría de innovación</t>
  </si>
  <si>
    <t>Variable</t>
  </si>
  <si>
    <t>Incentivo a industrias que actualmente no utilizan economía del conocimiento puedan incorporar innovación en sus productos. Indique de qué modo.</t>
  </si>
  <si>
    <t>Factibilidad de patentamiento parcial o total del producto/servicio.</t>
  </si>
  <si>
    <t>Cuantificar el impacto esperado de la ejecución del Proyecto (si corresponde)</t>
  </si>
  <si>
    <t xml:space="preserve">Indique en forma aproximada dónde se producirán sus productos o servicios y la localización de sus proveedores. </t>
  </si>
  <si>
    <t>Jurisdicción</t>
  </si>
  <si>
    <t>Ciudad de Buenos Aires</t>
  </si>
  <si>
    <t>Buenos Aires Resto</t>
  </si>
  <si>
    <t>Córdoba</t>
  </si>
  <si>
    <t>Proveedores (% costos)</t>
  </si>
  <si>
    <t>Proyecto (% trabajadores)</t>
  </si>
  <si>
    <t>Entre Ríos</t>
  </si>
  <si>
    <t>Santa Fe</t>
  </si>
  <si>
    <t>Mendoza</t>
  </si>
  <si>
    <t>San Juan</t>
  </si>
  <si>
    <t>Corrientes</t>
  </si>
  <si>
    <t>Chaco</t>
  </si>
  <si>
    <t>Formosa</t>
  </si>
  <si>
    <t>Misiones</t>
  </si>
  <si>
    <t>Catamarca</t>
  </si>
  <si>
    <t>Jujuy</t>
  </si>
  <si>
    <t>La Rioja</t>
  </si>
  <si>
    <t>Salta</t>
  </si>
  <si>
    <t>Santiago del Estero</t>
  </si>
  <si>
    <t>Tucumán</t>
  </si>
  <si>
    <t>Chubut</t>
  </si>
  <si>
    <t>La Pampa</t>
  </si>
  <si>
    <t>Neuquén</t>
  </si>
  <si>
    <t>Río Negro</t>
  </si>
  <si>
    <t>Santa Cruz</t>
  </si>
  <si>
    <t>Tierra del Fuego</t>
  </si>
  <si>
    <t>Exterior del país</t>
  </si>
  <si>
    <t>Proveedores: por favor asigne un % a cada provincia en función de la incidencia en sus costos</t>
  </si>
  <si>
    <t>Su proyecto: por favor asigne un% a cada provincia en función de distribución de trabajadores</t>
  </si>
  <si>
    <r>
      <t xml:space="preserve">Nuevos productos o servicios
</t>
    </r>
    <r>
      <rPr>
        <b/>
        <i/>
        <sz val="9"/>
        <color indexed="55"/>
        <rFont val="Calibri"/>
        <family val="2"/>
      </rPr>
      <t>(*1)</t>
    </r>
  </si>
  <si>
    <r>
      <t xml:space="preserve">Mejora significativa de un producto o servicio existente
</t>
    </r>
    <r>
      <rPr>
        <b/>
        <i/>
        <sz val="9"/>
        <color indexed="55"/>
        <rFont val="Calibri"/>
        <family val="2"/>
      </rPr>
      <t>(*2)</t>
    </r>
  </si>
  <si>
    <r>
      <t xml:space="preserve">nuevo proceso
</t>
    </r>
    <r>
      <rPr>
        <b/>
        <i/>
        <sz val="9"/>
        <color indexed="55"/>
        <rFont val="Calibri"/>
        <family val="2"/>
      </rPr>
      <t>(*3)</t>
    </r>
  </si>
  <si>
    <r>
      <t xml:space="preserve">Mejora significativa de un proceso existente
</t>
    </r>
    <r>
      <rPr>
        <b/>
        <i/>
        <sz val="9"/>
        <color indexed="55"/>
        <rFont val="Calibri"/>
        <family val="2"/>
      </rPr>
      <t>(*4)</t>
    </r>
  </si>
  <si>
    <t>Incremental % de facturación en proveedores.</t>
  </si>
  <si>
    <t>Incremental % de facturación en clientes.</t>
  </si>
  <si>
    <t>Mercados externos para el producto.</t>
  </si>
  <si>
    <t>Otros.</t>
  </si>
  <si>
    <t>Función desempeñada</t>
  </si>
  <si>
    <r>
      <t>Superficie de las instalaciones (en mts</t>
    </r>
    <r>
      <rPr>
        <b/>
        <sz val="11"/>
        <rFont val="Calibri"/>
        <family val="2"/>
      </rPr>
      <t>²</t>
    </r>
    <r>
      <rPr>
        <b/>
        <sz val="9.35"/>
        <rFont val="Calibri"/>
        <family val="2"/>
        <charset val="1"/>
      </rPr>
      <t>)</t>
    </r>
  </si>
  <si>
    <t xml:space="preserve">Instalaciones propias destinadas al proyecto (mts²) </t>
  </si>
  <si>
    <t>empresas</t>
  </si>
  <si>
    <t>Fecha final</t>
  </si>
  <si>
    <t>ERROR</t>
  </si>
  <si>
    <t>¿Ya está produciendo el producto objeto del proyecto a escala industrial?</t>
  </si>
  <si>
    <t>¿El producto o servicio requiere de alguna habilitación o certificación que aún no posee?</t>
  </si>
  <si>
    <t xml:space="preserve">Describa la participación realizada hasta AHORA de la empresa/institución en el desarrollo del proyecto. </t>
  </si>
  <si>
    <t>Describa las actividades, dentro de cada etapa, que se incluyen en el Proyecto. Especifique los actores que intervendrán en cada actividad.</t>
  </si>
  <si>
    <r>
      <t xml:space="preserve">Describa si la empresa/institución ya posee alguna experiencia similar en la producción que se quiere desarrollar con este proyecto colaborativo </t>
    </r>
    <r>
      <rPr>
        <b/>
        <sz val="10"/>
        <color indexed="55"/>
        <rFont val="Calibri"/>
        <family val="2"/>
      </rPr>
      <t>(diseño, producción, desarrollo, mantenimiento, etc).</t>
    </r>
  </si>
  <si>
    <t>Presupuesto (AR$)</t>
  </si>
  <si>
    <t>Tipo de ANR</t>
  </si>
  <si>
    <t>con anticipo</t>
  </si>
  <si>
    <t>sin anticipo</t>
  </si>
  <si>
    <t>RESUMEN EROGACIONES CORRESPONDIENTES A LAS INVERSIONES DEL PROYECTO</t>
  </si>
  <si>
    <t>RESUMEN APORTES NO REINTEGRABLES</t>
  </si>
  <si>
    <t>CRÉDITO</t>
  </si>
  <si>
    <t>Aporte Propio total</t>
  </si>
  <si>
    <t>TOTAL del Proyecto</t>
  </si>
  <si>
    <t>E.- Descripción general del Pasivo</t>
  </si>
  <si>
    <t>F.- Otros financiamientos de desarrollo</t>
  </si>
  <si>
    <t>G.- DESCRIPCIÓN GENERAL DEL PROYECTO</t>
  </si>
  <si>
    <t>I.- DESCRIPCIÓN SEGMENTADA DEL PROYECTO</t>
  </si>
  <si>
    <t>H.- ESTADO DE DESARROLLO DEL PROYECTO REALIZADO HASTA EL PRESENTE</t>
  </si>
  <si>
    <t>J.- UBICACIÓN GEOGRÁFICA</t>
  </si>
  <si>
    <t>K.- CARACTERÍSTICAS DE INNOVACIÓN EN EL PROYECTO</t>
  </si>
  <si>
    <t>L.- IMPACTO ESPERADO</t>
  </si>
  <si>
    <t>M.- CRONOGRAMA DE EJECUCIÓN</t>
  </si>
  <si>
    <t>N.- PLAN DE INVERSIONES - SOLICITUD DE CRÉDITO A TASA SUBSIDIADA</t>
  </si>
  <si>
    <t>Ñ.- PLAN DE INVERSIONES - SOLICITUD DE APORTES NO REINTEGRABLES</t>
  </si>
  <si>
    <t>Detalle los bienes y servicios a adquirir que serán financiados mediante crédito.</t>
  </si>
  <si>
    <t>EUR - Euro</t>
  </si>
  <si>
    <t>R$ - Real</t>
  </si>
  <si>
    <t>AR$ - Peso</t>
  </si>
  <si>
    <t>USD - Dólar</t>
  </si>
  <si>
    <t>Préstamos bancarios - Entidad Financiera</t>
  </si>
  <si>
    <t>ENERGÍA</t>
  </si>
  <si>
    <t>MINERÍA</t>
  </si>
  <si>
    <t>MAQUINARIA AGRÍCOLA</t>
  </si>
  <si>
    <t>PRODUCTOS TEXTILES</t>
  </si>
  <si>
    <t>PLÁSTICOS Y CAUCHO</t>
  </si>
  <si>
    <t>4.  FINANCIAMIENTO DE EXPORTACIONES</t>
  </si>
  <si>
    <t>FIN. DE EXPORTACIONES</t>
  </si>
  <si>
    <t>2. CONSTRUCCIÓN  Y ADAPTACIÓN DE  INSTALACIONES DEL PROYECTO</t>
  </si>
  <si>
    <r>
      <t>Duración de la actividad</t>
    </r>
    <r>
      <rPr>
        <b/>
        <i/>
        <sz val="9"/>
        <color indexed="55"/>
        <rFont val="Calibri"/>
        <family val="2"/>
        <charset val="1"/>
      </rPr>
      <t xml:space="preserve"> 
(en meses)</t>
    </r>
  </si>
  <si>
    <t xml:space="preserve">Detalle los bienes y servicios a adquirir que serán financiados mediante ANR. </t>
  </si>
  <si>
    <t>MONTO MÁXIMO ADMITIBLE POR PROYECTO: $24.000.000</t>
  </si>
  <si>
    <t>MONTO MÁXIMO ADMITIBLE POR EMPRESA: $10.000.000</t>
  </si>
  <si>
    <t>CRÉDITO MÁXIMO POR EMPRESA: $50.000.000</t>
  </si>
  <si>
    <t>CRÉDITO MÁXIMO POR PROYECTO: $100.000.000</t>
  </si>
  <si>
    <t>Cantidad total de empleados/as</t>
  </si>
  <si>
    <t>OTROS</t>
  </si>
  <si>
    <t>Cantidad total de empleadas mujeres</t>
  </si>
  <si>
    <t>mujeres</t>
  </si>
  <si>
    <t>varones</t>
  </si>
  <si>
    <t>En las columnas "Nivel de Formación" indique las cantidades de personal según su formación y su género.</t>
  </si>
  <si>
    <t>Género</t>
  </si>
  <si>
    <t>TOTAL VARONES</t>
  </si>
  <si>
    <t>TOTAL MUJERES</t>
  </si>
  <si>
    <t>Cantidad total de cargos directivos y gerenciales</t>
  </si>
  <si>
    <t xml:space="preserve">Cantidad de mujeres ocupando cargos directivos y gerenciales </t>
  </si>
  <si>
    <t>San Luis</t>
  </si>
  <si>
    <t>Gran Buenos Aires</t>
  </si>
  <si>
    <t>Empresa/Institución</t>
  </si>
  <si>
    <t>Empresa/Institución 2 (otra)</t>
  </si>
  <si>
    <t>Empresa/Institución 3 (otra)</t>
  </si>
  <si>
    <t>Empresa/Institución 4 (otra)</t>
  </si>
  <si>
    <t>En la columna "Instalaciones" completar la cantidad de metros cuadrados de las instalaciones propias que se utilizan para el proyecto.</t>
  </si>
  <si>
    <t>C - género</t>
  </si>
  <si>
    <t>B - sector</t>
  </si>
  <si>
    <t>B - tipo sociedad</t>
  </si>
  <si>
    <t xml:space="preserve">E- moneda </t>
  </si>
  <si>
    <t>Detalle de composición de pasivo de la empresa. NO incluir organismos públicos.</t>
  </si>
  <si>
    <t>Incluir financimientos/estímulos de Instituciones no financieras obtenidos en los últimos 3 años para el desarrollo de actividades productivas o de investigación de la empresa.</t>
  </si>
  <si>
    <t>País de origen de la institución</t>
  </si>
  <si>
    <t>B.- Empresas e Instituciones que participan en forma conjunta del proyecto</t>
  </si>
  <si>
    <t>C.- Personal de la empresa/institución  involucrado en el Proyecto</t>
  </si>
  <si>
    <t>D.- Facturación y Estados de Resultados</t>
  </si>
  <si>
    <t>Actividades  de la Ley de Economía del Conocimiento (Ley N° 27.506) que incluirá en el proyecto.</t>
  </si>
  <si>
    <t>PRE FINANCIACIÓN DE EXPO.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</si>
</sst>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\ #,##0;[Red]&quot;$&quot;\ \-#,##0"/>
    <numFmt numFmtId="165" formatCode="_ * #,##0.00_ ;_ * \-#,##0.00_ ;_ * &quot;-&quot;??_ ;_ @_ "/>
    <numFmt numFmtId="166" formatCode="0\ %"/>
    <numFmt numFmtId="167" formatCode="0_ ;\-0\ "/>
    <numFmt numFmtId="168" formatCode="_ &quot;$ &quot;* #,##0.00_ ;_ &quot;$ &quot;* \-#,##0.00_ ;_ &quot;$ &quot;* \-??_ ;_ @_ "/>
    <numFmt numFmtId="169" formatCode="0.00\ %"/>
    <numFmt numFmtId="170" formatCode="[$$-2C0A]\ #,##0.00"/>
    <numFmt numFmtId="171" formatCode="&quot;$ &quot;#,##0"/>
    <numFmt numFmtId="172" formatCode="[$$-2C0A]\ #,##0"/>
    <numFmt numFmtId="173" formatCode="_ * #,##0.00_ ;_ * \-#,##0.00_ ;_ * \-??_ ;_ @_ "/>
    <numFmt numFmtId="174" formatCode="&quot;$&quot;\ #,##0"/>
    <numFmt numFmtId="175" formatCode="&quot;$&quot;\ #,##0.00"/>
    <numFmt numFmtId="176" formatCode="#,##0.00_ ;[Red]\-#,##0.00\ "/>
    <numFmt numFmtId="177" formatCode="[$USD]\ #,##0;[Red][$USD]\ \-#,##0"/>
    <numFmt numFmtId="178" formatCode="_ * #,##0_ ;_ * \-#,##0_ ;_ * &quot;-&quot;??_ ;_ @_ "/>
  </numFmts>
  <fonts count="65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0"/>
      <name val="Arial"/>
      <family val="2"/>
      <charset val="1"/>
    </font>
    <font>
      <sz val="10"/>
      <name val="Calibri"/>
      <family val="2"/>
      <charset val="1"/>
    </font>
    <font>
      <i/>
      <sz val="10"/>
      <color indexed="55"/>
      <name val="Calibri"/>
      <family val="2"/>
    </font>
    <font>
      <b/>
      <sz val="9"/>
      <color indexed="81"/>
      <name val="Tahoma"/>
      <family val="2"/>
    </font>
    <font>
      <b/>
      <sz val="10"/>
      <color indexed="55"/>
      <name val="Calibri"/>
      <family val="2"/>
    </font>
    <font>
      <sz val="9"/>
      <name val="Calibri"/>
      <family val="2"/>
      <charset val="1"/>
    </font>
    <font>
      <b/>
      <u/>
      <sz val="11"/>
      <name val="Calibri"/>
      <family val="2"/>
      <charset val="1"/>
    </font>
    <font>
      <b/>
      <sz val="11"/>
      <name val="Calibri"/>
      <family val="2"/>
    </font>
    <font>
      <b/>
      <i/>
      <sz val="9"/>
      <color indexed="55"/>
      <name val="Calibri"/>
      <family val="2"/>
    </font>
    <font>
      <b/>
      <sz val="20"/>
      <name val="Calibri"/>
      <family val="2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0"/>
      <name val="Calibri"/>
      <family val="2"/>
      <charset val="1"/>
    </font>
    <font>
      <b/>
      <sz val="9.35"/>
      <name val="Calibri"/>
      <family val="2"/>
      <charset val="1"/>
    </font>
    <font>
      <b/>
      <i/>
      <sz val="9"/>
      <color indexed="55"/>
      <name val="Calibri"/>
      <family val="2"/>
      <charset val="1"/>
    </font>
    <font>
      <b/>
      <sz val="10"/>
      <color indexed="81"/>
      <name val="Tahoma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sz val="10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  <charset val="1"/>
    </font>
    <font>
      <b/>
      <sz val="11"/>
      <name val="Calibri"/>
      <family val="2"/>
      <charset val="1"/>
      <scheme val="minor"/>
    </font>
    <font>
      <b/>
      <sz val="11"/>
      <color rgb="FF002060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i/>
      <sz val="9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9"/>
      <color rgb="FF000000"/>
      <name val="Calibri"/>
      <family val="2"/>
    </font>
    <font>
      <b/>
      <sz val="11"/>
      <color theme="0"/>
      <name val="Calibri"/>
      <family val="2"/>
      <charset val="1"/>
    </font>
    <font>
      <sz val="10"/>
      <color rgb="FF000000"/>
      <name val="Arial"/>
      <family val="2"/>
    </font>
    <font>
      <sz val="8"/>
      <color rgb="FF000000"/>
      <name val="Calibri"/>
      <family val="2"/>
    </font>
    <font>
      <b/>
      <sz val="16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1"/>
      <color rgb="FFFFFFFF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  <charset val="1"/>
    </font>
    <font>
      <b/>
      <sz val="14"/>
      <color theme="2"/>
      <name val="Calibri"/>
      <family val="2"/>
      <charset val="1"/>
    </font>
    <font>
      <b/>
      <sz val="11"/>
      <color theme="2"/>
      <name val="Calibri"/>
      <family val="2"/>
      <charset val="1"/>
    </font>
    <font>
      <b/>
      <sz val="14"/>
      <color theme="0"/>
      <name val="Calibri"/>
      <family val="2"/>
      <charset val="1"/>
    </font>
    <font>
      <sz val="10"/>
      <color rgb="FFFF0000"/>
      <name val="Calibri"/>
      <family val="2"/>
      <charset val="1"/>
    </font>
    <font>
      <sz val="11"/>
      <color rgb="FFFF0000"/>
      <name val="Calibri"/>
      <family val="2"/>
    </font>
    <font>
      <sz val="8"/>
      <color rgb="FF000000"/>
      <name val="Calibri"/>
      <family val="2"/>
      <charset val="1"/>
    </font>
    <font>
      <b/>
      <i/>
      <sz val="11"/>
      <color theme="1"/>
      <name val="Calibri"/>
      <family val="2"/>
    </font>
    <font>
      <b/>
      <sz val="13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color rgb="FFFFFFFF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rgb="FF969696"/>
        <bgColor rgb="FF808080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rgb="FF969696"/>
        <bgColor rgb="FF999999"/>
      </patternFill>
    </fill>
    <fill>
      <patternFill patternType="solid">
        <fgColor rgb="FF002060"/>
        <bgColor rgb="FF999999"/>
      </patternFill>
    </fill>
    <fill>
      <patternFill patternType="solid">
        <fgColor rgb="FF333333"/>
        <bgColor rgb="FF333300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rgb="FF002060"/>
        <bgColor rgb="FFCCCCFF"/>
      </patternFill>
    </fill>
    <fill>
      <patternFill patternType="solid">
        <fgColor theme="0" tint="-0.14999847407452621"/>
        <bgColor rgb="FF999999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rgb="FF002060"/>
        <bgColor rgb="FF96969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69696"/>
        <bgColor rgb="FF969696"/>
      </patternFill>
    </fill>
    <fill>
      <patternFill patternType="solid">
        <fgColor rgb="FF969696"/>
        <bgColor rgb="FFCCCCFF"/>
      </patternFill>
    </fill>
    <fill>
      <patternFill patternType="solid">
        <fgColor theme="0" tint="-4.9989318521683403E-2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/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 style="thin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dashed">
        <color theme="2"/>
      </left>
      <right style="dashed">
        <color theme="2"/>
      </right>
      <top style="dashed">
        <color theme="2"/>
      </top>
      <bottom style="dashed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rgb="FFFFFFFF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/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n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FFFFFF"/>
      </bottom>
      <diagonal/>
    </border>
    <border>
      <left/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 style="thin">
        <color theme="0"/>
      </bottom>
      <diagonal/>
    </border>
    <border>
      <left/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thin">
        <color rgb="FFFFFFFF"/>
      </bottom>
      <diagonal/>
    </border>
    <border>
      <left style="thin">
        <color rgb="FFFFFFFF"/>
      </left>
      <right style="medium">
        <color theme="0"/>
      </right>
      <top style="thin">
        <color rgb="FFFFFFFF"/>
      </top>
      <bottom/>
      <diagonal/>
    </border>
    <border>
      <left style="thin">
        <color rgb="FFFFFFFF"/>
      </left>
      <right style="medium">
        <color theme="0"/>
      </right>
      <top/>
      <bottom/>
      <diagonal/>
    </border>
    <border>
      <left style="thin">
        <color rgb="FFFFFFFF"/>
      </left>
      <right style="medium">
        <color theme="0"/>
      </right>
      <top/>
      <bottom style="thin">
        <color rgb="FFFFFFFF"/>
      </bottom>
      <diagonal/>
    </border>
    <border>
      <left style="thin">
        <color rgb="FFFFFFFF"/>
      </left>
      <right style="medium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21" fillId="0" borderId="0" applyFont="0" applyFill="0" applyBorder="0" applyAlignment="0" applyProtection="0"/>
    <xf numFmtId="168" fontId="21" fillId="0" borderId="0" applyBorder="0" applyProtection="0"/>
    <xf numFmtId="173" fontId="21" fillId="0" borderId="0" applyBorder="0" applyProtection="0"/>
    <xf numFmtId="0" fontId="23" fillId="0" borderId="0"/>
    <xf numFmtId="166" fontId="21" fillId="0" borderId="0" applyBorder="0" applyProtection="0"/>
    <xf numFmtId="9" fontId="23" fillId="0" borderId="0" applyFont="0" applyFill="0" applyBorder="0" applyAlignment="0" applyProtection="0"/>
    <xf numFmtId="0" fontId="22" fillId="0" borderId="0" applyBorder="0" applyProtection="0"/>
  </cellStyleXfs>
  <cellXfs count="578">
    <xf numFmtId="0" fontId="0" fillId="0" borderId="0" xfId="0"/>
    <xf numFmtId="0" fontId="0" fillId="0" borderId="0" xfId="0" applyProtection="1"/>
    <xf numFmtId="0" fontId="0" fillId="0" borderId="0" xfId="0" applyFont="1" applyProtection="1"/>
    <xf numFmtId="0" fontId="24" fillId="0" borderId="0" xfId="0" applyFont="1" applyProtection="1"/>
    <xf numFmtId="0" fontId="24" fillId="2" borderId="0" xfId="0" applyFont="1" applyFill="1" applyProtection="1"/>
    <xf numFmtId="0" fontId="25" fillId="2" borderId="0" xfId="0" applyFont="1" applyFill="1" applyAlignment="1" applyProtection="1">
      <alignment horizontal="right" wrapText="1"/>
    </xf>
    <xf numFmtId="0" fontId="0" fillId="2" borderId="0" xfId="0" applyFont="1" applyFill="1" applyBorder="1" applyAlignment="1" applyProtection="1">
      <alignment horizontal="center" wrapText="1"/>
    </xf>
    <xf numFmtId="0" fontId="0" fillId="2" borderId="0" xfId="0" applyFont="1" applyFill="1" applyAlignment="1" applyProtection="1">
      <alignment wrapText="1"/>
    </xf>
    <xf numFmtId="0" fontId="0" fillId="2" borderId="0" xfId="0" applyFill="1" applyProtection="1"/>
    <xf numFmtId="0" fontId="2" fillId="2" borderId="0" xfId="0" applyFont="1" applyFill="1" applyAlignment="1" applyProtection="1">
      <alignment wrapText="1"/>
    </xf>
    <xf numFmtId="0" fontId="0" fillId="3" borderId="30" xfId="0" applyFont="1" applyFill="1" applyBorder="1" applyAlignment="1" applyProtection="1">
      <alignment horizontal="center" wrapText="1"/>
      <protection locked="0"/>
    </xf>
    <xf numFmtId="0" fontId="2" fillId="3" borderId="30" xfId="0" applyFont="1" applyFill="1" applyBorder="1" applyAlignment="1" applyProtection="1">
      <alignment horizontal="center" wrapText="1"/>
      <protection locked="0"/>
    </xf>
    <xf numFmtId="0" fontId="26" fillId="4" borderId="31" xfId="0" applyFont="1" applyFill="1" applyBorder="1" applyAlignment="1" applyProtection="1">
      <alignment horizontal="center" vertical="center" wrapText="1"/>
    </xf>
    <xf numFmtId="0" fontId="26" fillId="4" borderId="32" xfId="0" applyFont="1" applyFill="1" applyBorder="1" applyAlignment="1" applyProtection="1">
      <alignment horizontal="center" vertical="center" wrapText="1"/>
    </xf>
    <xf numFmtId="14" fontId="2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4" xfId="0" applyFont="1" applyFill="1" applyBorder="1" applyAlignment="1" applyProtection="1">
      <alignment horizontal="left" vertical="center" wrapText="1"/>
    </xf>
    <xf numFmtId="0" fontId="25" fillId="2" borderId="0" xfId="0" applyFont="1" applyFill="1" applyAlignment="1" applyProtection="1">
      <alignment vertical="top" wrapText="1"/>
    </xf>
    <xf numFmtId="0" fontId="26" fillId="2" borderId="0" xfId="0" applyFont="1" applyFill="1" applyAlignment="1" applyProtection="1">
      <alignment vertical="top" wrapText="1"/>
    </xf>
    <xf numFmtId="0" fontId="0" fillId="5" borderId="35" xfId="0" applyFont="1" applyFill="1" applyBorder="1" applyAlignment="1" applyProtection="1">
      <alignment horizontal="left" vertical="center" wrapText="1"/>
    </xf>
    <xf numFmtId="0" fontId="0" fillId="5" borderId="36" xfId="0" applyFont="1" applyFill="1" applyBorder="1" applyAlignment="1" applyProtection="1">
      <alignment horizontal="left" vertical="center" wrapText="1"/>
    </xf>
    <xf numFmtId="0" fontId="0" fillId="2" borderId="37" xfId="0" applyFill="1" applyBorder="1" applyProtection="1"/>
    <xf numFmtId="0" fontId="0" fillId="5" borderId="38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169" fontId="27" fillId="2" borderId="0" xfId="5" applyNumberFormat="1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wrapText="1"/>
    </xf>
    <xf numFmtId="0" fontId="26" fillId="4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25" fillId="2" borderId="0" xfId="0" applyFont="1" applyFill="1" applyBorder="1" applyAlignment="1" applyProtection="1">
      <alignment vertical="top" wrapText="1"/>
    </xf>
    <xf numFmtId="0" fontId="28" fillId="5" borderId="39" xfId="0" applyFont="1" applyFill="1" applyBorder="1" applyAlignment="1" applyProtection="1">
      <alignment horizontal="left" vertical="center" wrapText="1"/>
    </xf>
    <xf numFmtId="10" fontId="29" fillId="3" borderId="30" xfId="0" applyNumberFormat="1" applyFont="1" applyFill="1" applyBorder="1" applyAlignment="1" applyProtection="1">
      <alignment horizontal="center" wrapText="1"/>
      <protection locked="0"/>
    </xf>
    <xf numFmtId="0" fontId="25" fillId="2" borderId="0" xfId="0" applyFont="1" applyFill="1" applyBorder="1" applyAlignment="1" applyProtection="1">
      <alignment horizontal="center" wrapText="1"/>
    </xf>
    <xf numFmtId="0" fontId="25" fillId="2" borderId="0" xfId="0" applyFont="1" applyFill="1" applyBorder="1" applyAlignment="1" applyProtection="1">
      <alignment horizontal="left" vertical="center" wrapText="1"/>
    </xf>
    <xf numFmtId="0" fontId="26" fillId="4" borderId="40" xfId="0" applyFont="1" applyFill="1" applyBorder="1" applyAlignment="1" applyProtection="1">
      <alignment horizontal="center" vertical="center" wrapText="1"/>
    </xf>
    <xf numFmtId="0" fontId="26" fillId="4" borderId="35" xfId="0" applyFont="1" applyFill="1" applyBorder="1" applyAlignment="1" applyProtection="1">
      <alignment horizontal="center" vertical="center" wrapText="1"/>
    </xf>
    <xf numFmtId="0" fontId="26" fillId="4" borderId="30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center" wrapText="1"/>
      <protection locked="0"/>
    </xf>
    <xf numFmtId="0" fontId="22" fillId="0" borderId="0" xfId="0" applyFont="1" applyProtection="1"/>
    <xf numFmtId="0" fontId="22" fillId="2" borderId="0" xfId="0" applyFont="1" applyFill="1" applyProtection="1"/>
    <xf numFmtId="0" fontId="30" fillId="2" borderId="0" xfId="0" applyFont="1" applyFill="1" applyAlignment="1" applyProtection="1">
      <alignment vertical="top" wrapText="1"/>
    </xf>
    <xf numFmtId="0" fontId="25" fillId="6" borderId="2" xfId="0" applyFont="1" applyFill="1" applyBorder="1" applyAlignment="1" applyProtection="1">
      <alignment horizontal="right" wrapText="1"/>
    </xf>
    <xf numFmtId="0" fontId="25" fillId="6" borderId="2" xfId="0" applyFont="1" applyFill="1" applyBorder="1" applyAlignment="1" applyProtection="1">
      <alignment horizontal="center" wrapText="1"/>
    </xf>
    <xf numFmtId="0" fontId="25" fillId="6" borderId="3" xfId="0" applyFont="1" applyFill="1" applyBorder="1" applyAlignment="1" applyProtection="1">
      <alignment horizontal="center" wrapText="1"/>
    </xf>
    <xf numFmtId="14" fontId="2" fillId="2" borderId="0" xfId="0" applyNumberFormat="1" applyFont="1" applyFill="1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31" fillId="6" borderId="4" xfId="0" applyFont="1" applyFill="1" applyBorder="1" applyAlignment="1" applyProtection="1">
      <alignment horizontal="left" vertical="center" wrapText="1"/>
    </xf>
    <xf numFmtId="0" fontId="32" fillId="3" borderId="40" xfId="0" applyFont="1" applyFill="1" applyBorder="1" applyAlignment="1" applyProtection="1">
      <alignment vertical="center" wrapText="1"/>
      <protection locked="0"/>
    </xf>
    <xf numFmtId="0" fontId="32" fillId="3" borderId="41" xfId="0" applyFont="1" applyFill="1" applyBorder="1" applyAlignment="1" applyProtection="1">
      <alignment vertical="center" wrapText="1"/>
      <protection locked="0"/>
    </xf>
    <xf numFmtId="0" fontId="33" fillId="2" borderId="0" xfId="0" applyFont="1" applyFill="1" applyAlignment="1" applyProtection="1">
      <alignment wrapText="1"/>
    </xf>
    <xf numFmtId="0" fontId="31" fillId="2" borderId="0" xfId="0" applyFont="1" applyFill="1" applyProtection="1"/>
    <xf numFmtId="0" fontId="0" fillId="5" borderId="42" xfId="0" applyFont="1" applyFill="1" applyBorder="1" applyAlignment="1" applyProtection="1">
      <alignment horizontal="left" vertical="center" wrapText="1"/>
    </xf>
    <xf numFmtId="0" fontId="25" fillId="7" borderId="1" xfId="0" applyFont="1" applyFill="1" applyBorder="1" applyAlignment="1" applyProtection="1">
      <alignment horizontal="center" vertical="center" wrapText="1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26" fillId="4" borderId="42" xfId="0" applyFont="1" applyFill="1" applyBorder="1" applyAlignment="1" applyProtection="1">
      <alignment horizontal="center" vertical="center" wrapText="1"/>
    </xf>
    <xf numFmtId="0" fontId="26" fillId="8" borderId="37" xfId="7" applyNumberFormat="1" applyFont="1" applyFill="1" applyBorder="1" applyAlignment="1" applyProtection="1">
      <alignment vertical="center"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1" fillId="7" borderId="43" xfId="0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32" fillId="3" borderId="3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left" vertical="top"/>
    </xf>
    <xf numFmtId="0" fontId="33" fillId="2" borderId="0" xfId="0" applyFont="1" applyFill="1"/>
    <xf numFmtId="0" fontId="25" fillId="7" borderId="5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0" fontId="4" fillId="2" borderId="1" xfId="7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7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/>
    </xf>
    <xf numFmtId="0" fontId="2" fillId="2" borderId="0" xfId="7" applyNumberFormat="1" applyFont="1" applyFill="1" applyBorder="1" applyAlignment="1" applyProtection="1">
      <alignment vertical="center" wrapText="1"/>
    </xf>
    <xf numFmtId="0" fontId="2" fillId="2" borderId="0" xfId="7" applyNumberFormat="1" applyFont="1" applyFill="1" applyBorder="1" applyAlignment="1" applyProtection="1">
      <alignment horizontal="center" vertical="center" wrapText="1"/>
    </xf>
    <xf numFmtId="0" fontId="2" fillId="2" borderId="0" xfId="7" applyNumberFormat="1" applyFont="1" applyFill="1" applyBorder="1" applyAlignment="1" applyProtection="1">
      <alignment vertical="center"/>
    </xf>
    <xf numFmtId="171" fontId="1" fillId="7" borderId="7" xfId="7" applyNumberFormat="1" applyFont="1" applyFill="1" applyBorder="1" applyAlignment="1" applyProtection="1">
      <alignment horizontal="center" vertical="center"/>
    </xf>
    <xf numFmtId="171" fontId="1" fillId="7" borderId="1" xfId="7" applyNumberFormat="1" applyFont="1" applyFill="1" applyBorder="1" applyAlignment="1" applyProtection="1">
      <alignment horizontal="center" vertical="center"/>
    </xf>
    <xf numFmtId="0" fontId="1" fillId="0" borderId="8" xfId="7" applyNumberFormat="1" applyFont="1" applyFill="1" applyBorder="1" applyAlignment="1" applyProtection="1">
      <alignment vertical="center"/>
    </xf>
    <xf numFmtId="0" fontId="25" fillId="0" borderId="9" xfId="0" applyFont="1" applyFill="1" applyBorder="1" applyAlignment="1" applyProtection="1">
      <alignment horizontal="center" vertical="center"/>
    </xf>
    <xf numFmtId="1" fontId="24" fillId="4" borderId="5" xfId="7" applyNumberFormat="1" applyFont="1" applyFill="1" applyBorder="1" applyAlignment="1" applyProtection="1">
      <alignment horizontal="center" vertical="center" wrapText="1"/>
    </xf>
    <xf numFmtId="172" fontId="24" fillId="4" borderId="5" xfId="7" applyNumberFormat="1" applyFont="1" applyFill="1" applyBorder="1" applyAlignment="1" applyProtection="1">
      <alignment horizontal="center" vertical="center"/>
    </xf>
    <xf numFmtId="171" fontId="2" fillId="7" borderId="10" xfId="7" applyNumberFormat="1" applyFont="1" applyFill="1" applyBorder="1" applyAlignment="1" applyProtection="1">
      <alignment horizontal="center"/>
    </xf>
    <xf numFmtId="171" fontId="2" fillId="7" borderId="11" xfId="7" applyNumberFormat="1" applyFont="1" applyFill="1" applyBorder="1" applyAlignment="1" applyProtection="1">
      <alignment horizontal="center" vertical="center"/>
    </xf>
    <xf numFmtId="171" fontId="2" fillId="7" borderId="12" xfId="7" applyNumberFormat="1" applyFont="1" applyFill="1" applyBorder="1" applyAlignment="1" applyProtection="1">
      <alignment horizontal="center" vertical="center" wrapText="1"/>
    </xf>
    <xf numFmtId="171" fontId="2" fillId="7" borderId="13" xfId="7" applyNumberFormat="1" applyFont="1" applyFill="1" applyBorder="1" applyAlignment="1" applyProtection="1">
      <alignment horizontal="center"/>
    </xf>
    <xf numFmtId="171" fontId="2" fillId="7" borderId="14" xfId="7" applyNumberFormat="1" applyFont="1" applyFill="1" applyBorder="1" applyAlignment="1" applyProtection="1">
      <alignment horizontal="center" vertical="center" wrapText="1"/>
    </xf>
    <xf numFmtId="171" fontId="2" fillId="7" borderId="15" xfId="7" applyNumberFormat="1" applyFont="1" applyFill="1" applyBorder="1" applyAlignment="1" applyProtection="1">
      <alignment horizontal="center"/>
    </xf>
    <xf numFmtId="0" fontId="22" fillId="2" borderId="0" xfId="7" applyNumberFormat="1" applyFont="1" applyFill="1" applyBorder="1" applyAlignment="1" applyProtection="1">
      <alignment vertical="center" wrapText="1"/>
    </xf>
    <xf numFmtId="0" fontId="22" fillId="2" borderId="0" xfId="7" applyNumberFormat="1" applyFont="1" applyFill="1" applyBorder="1" applyAlignment="1" applyProtection="1">
      <alignment vertical="center"/>
    </xf>
    <xf numFmtId="0" fontId="22" fillId="2" borderId="0" xfId="7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vertical="center" wrapText="1"/>
    </xf>
    <xf numFmtId="0" fontId="35" fillId="7" borderId="1" xfId="0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3" applyNumberFormat="1" applyBorder="1" applyAlignment="1" applyProtection="1">
      <alignment horizontal="center" vertical="center"/>
      <protection locked="0"/>
    </xf>
    <xf numFmtId="171" fontId="29" fillId="2" borderId="1" xfId="3" applyNumberFormat="1" applyFont="1" applyFill="1" applyBorder="1" applyAlignment="1" applyProtection="1">
      <alignment horizontal="center" vertical="center" wrapText="1"/>
      <protection locked="0"/>
    </xf>
    <xf numFmtId="171" fontId="33" fillId="7" borderId="1" xfId="3" applyNumberFormat="1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 wrapText="1"/>
    </xf>
    <xf numFmtId="0" fontId="24" fillId="9" borderId="9" xfId="0" applyFont="1" applyFill="1" applyBorder="1" applyAlignment="1" applyProtection="1">
      <alignment vertical="center" wrapText="1"/>
    </xf>
    <xf numFmtId="0" fontId="24" fillId="9" borderId="16" xfId="0" applyFont="1" applyFill="1" applyBorder="1" applyAlignment="1" applyProtection="1">
      <alignment vertical="center" wrapText="1"/>
    </xf>
    <xf numFmtId="0" fontId="24" fillId="9" borderId="17" xfId="0" applyFont="1" applyFill="1" applyBorder="1" applyAlignment="1" applyProtection="1">
      <alignment vertical="center" wrapText="1"/>
    </xf>
    <xf numFmtId="171" fontId="24" fillId="9" borderId="1" xfId="3" applyNumberFormat="1" applyFont="1" applyFill="1" applyBorder="1" applyAlignment="1" applyProtection="1">
      <alignment horizontal="center" vertical="center" wrapText="1"/>
    </xf>
    <xf numFmtId="0" fontId="24" fillId="9" borderId="1" xfId="0" applyFont="1" applyFill="1" applyBorder="1" applyAlignment="1" applyProtection="1">
      <alignment vertical="center" wrapText="1"/>
    </xf>
    <xf numFmtId="0" fontId="24" fillId="9" borderId="1" xfId="0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0" fontId="37" fillId="0" borderId="0" xfId="0" applyFont="1" applyProtection="1"/>
    <xf numFmtId="1" fontId="2" fillId="10" borderId="1" xfId="7" applyNumberFormat="1" applyFont="1" applyFill="1" applyBorder="1" applyAlignment="1" applyProtection="1">
      <alignment horizontal="center" vertical="center"/>
    </xf>
    <xf numFmtId="172" fontId="2" fillId="10" borderId="1" xfId="7" applyNumberFormat="1" applyFont="1" applyFill="1" applyBorder="1" applyAlignment="1" applyProtection="1">
      <alignment horizontal="center" vertical="center"/>
    </xf>
    <xf numFmtId="1" fontId="2" fillId="3" borderId="1" xfId="7" applyNumberFormat="1" applyFont="1" applyFill="1" applyBorder="1" applyAlignment="1" applyProtection="1">
      <alignment horizontal="center" vertical="center"/>
    </xf>
    <xf numFmtId="172" fontId="2" fillId="3" borderId="1" xfId="7" applyNumberFormat="1" applyFont="1" applyFill="1" applyBorder="1" applyAlignment="1" applyProtection="1">
      <alignment horizontal="center" vertical="center"/>
    </xf>
    <xf numFmtId="0" fontId="1" fillId="2" borderId="0" xfId="7" applyNumberFormat="1" applyFont="1" applyFill="1" applyBorder="1" applyAlignment="1" applyProtection="1">
      <alignment vertical="center"/>
    </xf>
    <xf numFmtId="0" fontId="13" fillId="2" borderId="0" xfId="7" applyNumberFormat="1" applyFont="1" applyFill="1" applyBorder="1" applyAlignment="1" applyProtection="1">
      <alignment vertical="center"/>
    </xf>
    <xf numFmtId="0" fontId="30" fillId="0" borderId="0" xfId="0" applyFont="1" applyAlignment="1">
      <alignment horizontal="center"/>
    </xf>
    <xf numFmtId="0" fontId="0" fillId="0" borderId="8" xfId="0" applyBorder="1"/>
    <xf numFmtId="0" fontId="29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171" fontId="0" fillId="7" borderId="1" xfId="0" applyNumberForma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171" fontId="1" fillId="7" borderId="1" xfId="0" applyNumberFormat="1" applyFont="1" applyFill="1" applyBorder="1" applyAlignment="1">
      <alignment horizontal="center" vertical="center"/>
    </xf>
    <xf numFmtId="0" fontId="0" fillId="3" borderId="44" xfId="0" applyFont="1" applyFill="1" applyBorder="1" applyAlignment="1">
      <alignment vertical="center"/>
    </xf>
    <xf numFmtId="171" fontId="0" fillId="3" borderId="45" xfId="0" applyNumberFormat="1" applyFill="1" applyBorder="1" applyAlignment="1">
      <alignment vertical="center"/>
    </xf>
    <xf numFmtId="171" fontId="0" fillId="3" borderId="46" xfId="0" applyNumberFormat="1" applyFill="1" applyBorder="1" applyAlignment="1">
      <alignment vertical="center"/>
    </xf>
    <xf numFmtId="0" fontId="0" fillId="3" borderId="35" xfId="0" applyFont="1" applyFill="1" applyBorder="1" applyAlignment="1">
      <alignment vertical="center"/>
    </xf>
    <xf numFmtId="0" fontId="0" fillId="3" borderId="42" xfId="0" applyFont="1" applyFill="1" applyBorder="1" applyAlignment="1">
      <alignment vertical="center"/>
    </xf>
    <xf numFmtId="0" fontId="1" fillId="0" borderId="0" xfId="7" applyNumberFormat="1" applyFont="1" applyFill="1" applyBorder="1" applyAlignment="1" applyProtection="1">
      <alignment vertical="center"/>
    </xf>
    <xf numFmtId="0" fontId="24" fillId="0" borderId="0" xfId="0" applyFont="1" applyBorder="1" applyProtection="1"/>
    <xf numFmtId="0" fontId="22" fillId="0" borderId="0" xfId="0" applyFont="1" applyBorder="1" applyProtection="1"/>
    <xf numFmtId="0" fontId="0" fillId="0" borderId="0" xfId="0" applyBorder="1"/>
    <xf numFmtId="172" fontId="38" fillId="11" borderId="1" xfId="7" applyNumberFormat="1" applyFont="1" applyFill="1" applyBorder="1" applyAlignment="1" applyProtection="1">
      <alignment horizontal="center" vertical="center"/>
    </xf>
    <xf numFmtId="172" fontId="38" fillId="11" borderId="5" xfId="7" applyNumberFormat="1" applyFont="1" applyFill="1" applyBorder="1" applyAlignment="1" applyProtection="1">
      <alignment vertical="center" wrapText="1"/>
    </xf>
    <xf numFmtId="172" fontId="38" fillId="11" borderId="5" xfId="7" applyNumberFormat="1" applyFont="1" applyFill="1" applyBorder="1" applyAlignment="1" applyProtection="1">
      <alignment horizontal="center" vertical="center" wrapText="1"/>
    </xf>
    <xf numFmtId="0" fontId="25" fillId="7" borderId="40" xfId="0" applyFont="1" applyFill="1" applyBorder="1" applyAlignment="1">
      <alignment horizontal="left" vertical="center" wrapText="1"/>
    </xf>
    <xf numFmtId="0" fontId="25" fillId="7" borderId="35" xfId="0" applyFont="1" applyFill="1" applyBorder="1" applyAlignment="1">
      <alignment horizontal="left" vertical="center" wrapText="1"/>
    </xf>
    <xf numFmtId="0" fontId="39" fillId="0" borderId="0" xfId="0" applyFont="1" applyBorder="1" applyAlignment="1">
      <alignment horizontal="left"/>
    </xf>
    <xf numFmtId="0" fontId="25" fillId="7" borderId="1" xfId="0" applyFont="1" applyFill="1" applyBorder="1" applyAlignment="1" applyProtection="1">
      <alignment horizontal="center" vertical="center" wrapText="1"/>
    </xf>
    <xf numFmtId="0" fontId="35" fillId="7" borderId="1" xfId="0" applyFont="1" applyFill="1" applyBorder="1" applyAlignment="1" applyProtection="1">
      <alignment horizontal="center" vertical="center" wrapText="1"/>
    </xf>
    <xf numFmtId="0" fontId="26" fillId="8" borderId="0" xfId="7" applyNumberFormat="1" applyFont="1" applyFill="1" applyBorder="1" applyAlignment="1" applyProtection="1">
      <alignment vertical="center" wrapText="1"/>
    </xf>
    <xf numFmtId="0" fontId="33" fillId="3" borderId="35" xfId="0" applyFont="1" applyFill="1" applyBorder="1" applyAlignment="1" applyProtection="1">
      <alignment horizontal="center" vertical="center" wrapText="1"/>
      <protection locked="0"/>
    </xf>
    <xf numFmtId="0" fontId="33" fillId="3" borderId="44" xfId="0" applyFont="1" applyFill="1" applyBorder="1" applyAlignment="1" applyProtection="1">
      <alignment horizontal="center" vertical="center" wrapText="1"/>
      <protection locked="0"/>
    </xf>
    <xf numFmtId="0" fontId="25" fillId="7" borderId="1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39" fillId="0" borderId="0" xfId="0" applyFont="1" applyBorder="1" applyAlignment="1"/>
    <xf numFmtId="0" fontId="40" fillId="2" borderId="0" xfId="0" applyFont="1" applyFill="1" applyBorder="1" applyAlignment="1"/>
    <xf numFmtId="0" fontId="25" fillId="2" borderId="0" xfId="0" applyFont="1" applyFill="1" applyBorder="1" applyAlignment="1"/>
    <xf numFmtId="0" fontId="22" fillId="2" borderId="0" xfId="0" applyFont="1" applyFill="1" applyAlignment="1" applyProtection="1">
      <alignment vertical="center"/>
    </xf>
    <xf numFmtId="0" fontId="0" fillId="0" borderId="0" xfId="0" applyAlignment="1">
      <alignment vertical="center"/>
    </xf>
    <xf numFmtId="0" fontId="34" fillId="2" borderId="6" xfId="0" applyFont="1" applyFill="1" applyBorder="1" applyAlignment="1" applyProtection="1">
      <alignment horizontal="center" vertical="center"/>
      <protection locked="0"/>
    </xf>
    <xf numFmtId="0" fontId="26" fillId="4" borderId="18" xfId="0" applyFont="1" applyFill="1" applyBorder="1" applyAlignment="1" applyProtection="1">
      <alignment horizontal="center" vertical="center" wrapText="1"/>
    </xf>
    <xf numFmtId="171" fontId="2" fillId="12" borderId="19" xfId="7" applyNumberFormat="1" applyFont="1" applyFill="1" applyBorder="1" applyAlignment="1" applyProtection="1">
      <alignment horizontal="center" vertical="center"/>
    </xf>
    <xf numFmtId="171" fontId="2" fillId="12" borderId="20" xfId="7" applyNumberFormat="1" applyFont="1" applyFill="1" applyBorder="1" applyAlignment="1" applyProtection="1">
      <alignment horizontal="center"/>
    </xf>
    <xf numFmtId="171" fontId="2" fillId="12" borderId="10" xfId="7" applyNumberFormat="1" applyFont="1" applyFill="1" applyBorder="1" applyAlignment="1" applyProtection="1">
      <alignment horizontal="center"/>
    </xf>
    <xf numFmtId="171" fontId="2" fillId="12" borderId="11" xfId="7" applyNumberFormat="1" applyFont="1" applyFill="1" applyBorder="1" applyAlignment="1" applyProtection="1">
      <alignment horizontal="center" vertical="center"/>
    </xf>
    <xf numFmtId="171" fontId="2" fillId="12" borderId="12" xfId="7" applyNumberFormat="1" applyFont="1" applyFill="1" applyBorder="1" applyAlignment="1" applyProtection="1">
      <alignment horizontal="center"/>
    </xf>
    <xf numFmtId="171" fontId="2" fillId="12" borderId="13" xfId="7" applyNumberFormat="1" applyFont="1" applyFill="1" applyBorder="1" applyAlignment="1" applyProtection="1">
      <alignment horizontal="center"/>
    </xf>
    <xf numFmtId="171" fontId="2" fillId="12" borderId="21" xfId="7" applyNumberFormat="1" applyFont="1" applyFill="1" applyBorder="1" applyAlignment="1" applyProtection="1">
      <alignment horizontal="center" vertical="center"/>
    </xf>
    <xf numFmtId="171" fontId="2" fillId="12" borderId="15" xfId="7" applyNumberFormat="1" applyFont="1" applyFill="1" applyBorder="1" applyAlignment="1" applyProtection="1">
      <alignment horizontal="center"/>
    </xf>
    <xf numFmtId="0" fontId="9" fillId="0" borderId="0" xfId="7" applyNumberFormat="1" applyFont="1" applyFill="1" applyBorder="1" applyAlignment="1" applyProtection="1">
      <alignment vertical="center"/>
    </xf>
    <xf numFmtId="0" fontId="25" fillId="7" borderId="18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41" fillId="13" borderId="47" xfId="0" applyFont="1" applyFill="1" applyBorder="1" applyAlignment="1" applyProtection="1">
      <alignment horizontal="left" vertical="center" wrapText="1" indent="1"/>
      <protection locked="0"/>
    </xf>
    <xf numFmtId="0" fontId="41" fillId="3" borderId="48" xfId="0" applyFont="1" applyFill="1" applyBorder="1" applyAlignment="1" applyProtection="1">
      <alignment horizontal="left" vertical="center" wrapText="1" indent="1"/>
      <protection locked="0"/>
    </xf>
    <xf numFmtId="0" fontId="41" fillId="3" borderId="47" xfId="0" applyFont="1" applyFill="1" applyBorder="1" applyAlignment="1" applyProtection="1">
      <alignment horizontal="left" vertical="center" wrapText="1" indent="1"/>
      <protection locked="0"/>
    </xf>
    <xf numFmtId="0" fontId="41" fillId="3" borderId="49" xfId="0" applyFont="1" applyFill="1" applyBorder="1" applyAlignment="1" applyProtection="1">
      <alignment horizontal="left" vertical="center" wrapText="1" indent="1"/>
      <protection locked="0"/>
    </xf>
    <xf numFmtId="0" fontId="41" fillId="13" borderId="48" xfId="0" applyFont="1" applyFill="1" applyBorder="1" applyAlignment="1" applyProtection="1">
      <alignment horizontal="left" vertical="center" wrapText="1" indent="1"/>
      <protection locked="0"/>
    </xf>
    <xf numFmtId="0" fontId="34" fillId="0" borderId="0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32" fillId="0" borderId="1" xfId="0" applyFont="1" applyBorder="1" applyAlignment="1" applyProtection="1">
      <alignment horizontal="left" vertical="center" wrapText="1" indent="1"/>
      <protection locked="0"/>
    </xf>
    <xf numFmtId="0" fontId="42" fillId="8" borderId="50" xfId="7" applyNumberFormat="1" applyFont="1" applyFill="1" applyBorder="1" applyAlignment="1" applyProtection="1">
      <alignment vertical="center"/>
    </xf>
    <xf numFmtId="171" fontId="0" fillId="0" borderId="0" xfId="0" applyNumberFormat="1"/>
    <xf numFmtId="0" fontId="26" fillId="4" borderId="30" xfId="0" applyFont="1" applyFill="1" applyBorder="1" applyAlignment="1" applyProtection="1">
      <alignment horizontal="center" vertical="center" wrapText="1"/>
    </xf>
    <xf numFmtId="0" fontId="26" fillId="4" borderId="40" xfId="0" applyFont="1" applyFill="1" applyBorder="1" applyAlignment="1" applyProtection="1">
      <alignment horizontal="center" vertical="center" wrapText="1"/>
    </xf>
    <xf numFmtId="0" fontId="26" fillId="4" borderId="35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left" vertical="center"/>
    </xf>
    <xf numFmtId="174" fontId="4" fillId="2" borderId="1" xfId="7" applyNumberFormat="1" applyFont="1" applyFill="1" applyBorder="1" applyAlignment="1" applyProtection="1">
      <alignment horizontal="center" vertical="center"/>
      <protection locked="0"/>
    </xf>
    <xf numFmtId="0" fontId="30" fillId="0" borderId="8" xfId="7" applyNumberFormat="1" applyFont="1" applyFill="1" applyBorder="1" applyAlignment="1" applyProtection="1">
      <alignment vertical="center"/>
    </xf>
    <xf numFmtId="0" fontId="14" fillId="0" borderId="8" xfId="7" applyNumberFormat="1" applyFont="1" applyFill="1" applyBorder="1" applyAlignment="1" applyProtection="1">
      <alignment vertical="center"/>
    </xf>
    <xf numFmtId="0" fontId="0" fillId="3" borderId="35" xfId="0" applyFont="1" applyFill="1" applyBorder="1" applyAlignment="1" applyProtection="1">
      <alignment horizontal="center" wrapText="1"/>
      <protection locked="0"/>
    </xf>
    <xf numFmtId="0" fontId="33" fillId="2" borderId="0" xfId="0" applyFont="1" applyFill="1" applyAlignment="1" applyProtection="1"/>
    <xf numFmtId="0" fontId="0" fillId="3" borderId="51" xfId="0" applyFont="1" applyFill="1" applyBorder="1" applyAlignment="1" applyProtection="1">
      <alignment horizontal="center" wrapText="1"/>
      <protection locked="0"/>
    </xf>
    <xf numFmtId="0" fontId="2" fillId="3" borderId="51" xfId="0" applyFont="1" applyFill="1" applyBorder="1" applyAlignment="1" applyProtection="1">
      <alignment horizontal="center" wrapText="1"/>
      <protection locked="0"/>
    </xf>
    <xf numFmtId="0" fontId="26" fillId="4" borderId="46" xfId="0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wrapText="1"/>
    </xf>
    <xf numFmtId="0" fontId="25" fillId="7" borderId="52" xfId="0" applyFont="1" applyFill="1" applyBorder="1" applyAlignment="1">
      <alignment horizontal="center" vertical="center" wrapText="1"/>
    </xf>
    <xf numFmtId="0" fontId="33" fillId="3" borderId="53" xfId="0" applyFont="1" applyFill="1" applyBorder="1" applyAlignment="1" applyProtection="1">
      <alignment horizontal="center" vertical="center" wrapText="1"/>
      <protection locked="0"/>
    </xf>
    <xf numFmtId="0" fontId="25" fillId="2" borderId="54" xfId="0" applyFont="1" applyFill="1" applyBorder="1" applyAlignment="1">
      <alignment vertical="center"/>
    </xf>
    <xf numFmtId="9" fontId="41" fillId="13" borderId="55" xfId="0" applyNumberFormat="1" applyFont="1" applyFill="1" applyBorder="1" applyAlignment="1" applyProtection="1">
      <alignment horizontal="center" vertical="center" wrapText="1"/>
      <protection locked="0"/>
    </xf>
    <xf numFmtId="9" fontId="41" fillId="13" borderId="55" xfId="0" applyNumberFormat="1" applyFont="1" applyFill="1" applyBorder="1" applyAlignment="1" applyProtection="1">
      <alignment horizontal="center" vertical="center" wrapText="1"/>
      <protection locked="0"/>
    </xf>
    <xf numFmtId="0" fontId="32" fillId="3" borderId="43" xfId="0" applyFont="1" applyFill="1" applyBorder="1" applyAlignment="1" applyProtection="1">
      <alignment horizontal="center" vertical="center" wrapText="1"/>
      <protection locked="0"/>
    </xf>
    <xf numFmtId="0" fontId="42" fillId="8" borderId="0" xfId="7" applyNumberFormat="1" applyFont="1" applyFill="1" applyBorder="1" applyAlignment="1" applyProtection="1">
      <alignment vertical="center"/>
    </xf>
    <xf numFmtId="0" fontId="42" fillId="7" borderId="56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5" fillId="2" borderId="0" xfId="7" applyNumberFormat="1" applyFont="1" applyFill="1" applyBorder="1" applyAlignment="1" applyProtection="1">
      <alignment horizontal="left" vertical="top" wrapText="1"/>
    </xf>
    <xf numFmtId="0" fontId="0" fillId="0" borderId="0" xfId="0" applyAlignment="1"/>
    <xf numFmtId="0" fontId="25" fillId="2" borderId="0" xfId="0" applyFont="1" applyFill="1" applyBorder="1" applyAlignment="1">
      <alignment wrapText="1"/>
    </xf>
    <xf numFmtId="0" fontId="0" fillId="2" borderId="0" xfId="0" applyFill="1" applyAlignment="1"/>
    <xf numFmtId="0" fontId="1" fillId="7" borderId="42" xfId="0" applyFont="1" applyFill="1" applyBorder="1" applyAlignment="1">
      <alignment horizontal="center" vertical="center" wrapText="1"/>
    </xf>
    <xf numFmtId="0" fontId="33" fillId="3" borderId="57" xfId="0" applyFont="1" applyFill="1" applyBorder="1" applyAlignment="1" applyProtection="1">
      <alignment horizontal="center" vertical="center" wrapText="1"/>
      <protection locked="0"/>
    </xf>
    <xf numFmtId="0" fontId="34" fillId="7" borderId="18" xfId="0" applyFont="1" applyFill="1" applyBorder="1" applyAlignment="1">
      <alignment horizontal="center" vertical="center" wrapText="1"/>
    </xf>
    <xf numFmtId="0" fontId="27" fillId="7" borderId="58" xfId="0" applyFont="1" applyFill="1" applyBorder="1" applyAlignment="1">
      <alignment horizontal="left" vertical="center" wrapText="1" indent="1"/>
    </xf>
    <xf numFmtId="0" fontId="27" fillId="7" borderId="59" xfId="0" applyFont="1" applyFill="1" applyBorder="1" applyAlignment="1">
      <alignment horizontal="left" vertical="center" wrapText="1" indent="1"/>
    </xf>
    <xf numFmtId="0" fontId="27" fillId="7" borderId="60" xfId="0" applyFont="1" applyFill="1" applyBorder="1" applyAlignment="1">
      <alignment horizontal="left" vertical="center" wrapText="1" indent="1"/>
    </xf>
    <xf numFmtId="0" fontId="17" fillId="7" borderId="43" xfId="0" applyFont="1" applyFill="1" applyBorder="1" applyAlignment="1">
      <alignment horizontal="center" vertical="center" wrapText="1"/>
    </xf>
    <xf numFmtId="0" fontId="42" fillId="8" borderId="16" xfId="7" applyNumberFormat="1" applyFont="1" applyFill="1" applyBorder="1" applyAlignment="1" applyProtection="1">
      <alignment vertical="center" wrapText="1"/>
    </xf>
    <xf numFmtId="0" fontId="42" fillId="8" borderId="6" xfId="7" applyNumberFormat="1" applyFont="1" applyFill="1" applyBorder="1" applyAlignment="1" applyProtection="1">
      <alignment vertical="center" wrapText="1"/>
    </xf>
    <xf numFmtId="0" fontId="25" fillId="7" borderId="1" xfId="0" applyFont="1" applyFill="1" applyBorder="1" applyAlignment="1" applyProtection="1">
      <alignment horizontal="center" vertical="center" wrapText="1"/>
    </xf>
    <xf numFmtId="0" fontId="26" fillId="4" borderId="61" xfId="0" applyFont="1" applyFill="1" applyBorder="1" applyAlignment="1" applyProtection="1">
      <alignment horizontal="center" vertical="center" wrapText="1"/>
    </xf>
    <xf numFmtId="0" fontId="26" fillId="4" borderId="62" xfId="0" applyFont="1" applyFill="1" applyBorder="1" applyAlignment="1" applyProtection="1">
      <alignment horizontal="center" vertical="center" wrapText="1"/>
    </xf>
    <xf numFmtId="0" fontId="8" fillId="2" borderId="5" xfId="7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22" fillId="0" borderId="0" xfId="0" applyFont="1" applyAlignment="1" applyProtection="1">
      <alignment vertical="center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Alignment="1" applyProtection="1">
      <alignment vertical="center" wrapText="1"/>
    </xf>
    <xf numFmtId="0" fontId="25" fillId="7" borderId="16" xfId="0" applyFont="1" applyFill="1" applyBorder="1" applyAlignment="1" applyProtection="1">
      <alignment vertical="center" wrapText="1"/>
    </xf>
    <xf numFmtId="0" fontId="25" fillId="7" borderId="6" xfId="0" applyFont="1" applyFill="1" applyBorder="1" applyAlignment="1" applyProtection="1">
      <alignment vertical="center" wrapText="1"/>
    </xf>
    <xf numFmtId="0" fontId="0" fillId="0" borderId="1" xfId="0" applyBorder="1"/>
    <xf numFmtId="0" fontId="26" fillId="4" borderId="17" xfId="0" applyFont="1" applyFill="1" applyBorder="1" applyAlignment="1" applyProtection="1">
      <alignment horizontal="center" vertical="center" wrapText="1"/>
    </xf>
    <xf numFmtId="0" fontId="33" fillId="3" borderId="0" xfId="0" applyFont="1" applyFill="1" applyBorder="1" applyAlignment="1" applyProtection="1">
      <alignment horizontal="center" vertical="center" wrapText="1"/>
      <protection locked="0"/>
    </xf>
    <xf numFmtId="0" fontId="33" fillId="3" borderId="63" xfId="0" applyFont="1" applyFill="1" applyBorder="1" applyAlignment="1" applyProtection="1">
      <alignment horizontal="center" vertical="center" wrapText="1"/>
      <protection locked="0"/>
    </xf>
    <xf numFmtId="0" fontId="33" fillId="3" borderId="52" xfId="0" applyFont="1" applyFill="1" applyBorder="1" applyAlignment="1" applyProtection="1">
      <alignment horizontal="center" vertical="center" wrapText="1"/>
      <protection locked="0"/>
    </xf>
    <xf numFmtId="0" fontId="25" fillId="7" borderId="5" xfId="0" applyFont="1" applyFill="1" applyBorder="1" applyAlignment="1" applyProtection="1">
      <alignment vertical="center" wrapText="1"/>
    </xf>
    <xf numFmtId="0" fontId="25" fillId="0" borderId="0" xfId="0" applyFont="1" applyAlignment="1">
      <alignment horizontal="right" vertical="center"/>
    </xf>
    <xf numFmtId="170" fontId="30" fillId="2" borderId="0" xfId="7" applyNumberFormat="1" applyFont="1" applyFill="1" applyBorder="1" applyAlignment="1" applyProtection="1">
      <alignment vertical="center" wrapText="1"/>
    </xf>
    <xf numFmtId="0" fontId="45" fillId="7" borderId="1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left" wrapText="1"/>
    </xf>
    <xf numFmtId="0" fontId="25" fillId="2" borderId="57" xfId="0" applyFont="1" applyFill="1" applyBorder="1" applyAlignment="1" applyProtection="1">
      <alignment horizontal="left" wrapText="1"/>
    </xf>
    <xf numFmtId="0" fontId="42" fillId="8" borderId="16" xfId="7" applyNumberFormat="1" applyFont="1" applyFill="1" applyBorder="1" applyAlignment="1" applyProtection="1">
      <alignment horizontal="left" vertical="center" wrapText="1"/>
    </xf>
    <xf numFmtId="0" fontId="42" fillId="8" borderId="6" xfId="7" applyNumberFormat="1" applyFont="1" applyFill="1" applyBorder="1" applyAlignment="1" applyProtection="1">
      <alignment horizontal="left" vertical="center" wrapText="1"/>
    </xf>
    <xf numFmtId="3" fontId="26" fillId="14" borderId="1" xfId="7" applyNumberFormat="1" applyFont="1" applyFill="1" applyBorder="1" applyAlignment="1" applyProtection="1">
      <alignment horizontal="center" vertical="center" wrapText="1"/>
    </xf>
    <xf numFmtId="3" fontId="46" fillId="14" borderId="1" xfId="7" applyNumberFormat="1" applyFont="1" applyFill="1" applyBorder="1" applyAlignment="1" applyProtection="1">
      <alignment horizontal="center" vertical="center" wrapText="1"/>
    </xf>
    <xf numFmtId="172" fontId="47" fillId="14" borderId="1" xfId="7" applyNumberFormat="1" applyFont="1" applyFill="1" applyBorder="1" applyAlignment="1" applyProtection="1">
      <alignment horizontal="center" vertical="center" wrapText="1"/>
    </xf>
    <xf numFmtId="172" fontId="47" fillId="14" borderId="5" xfId="7" applyNumberFormat="1" applyFont="1" applyFill="1" applyBorder="1" applyAlignment="1" applyProtection="1">
      <alignment horizontal="center" vertical="center"/>
    </xf>
    <xf numFmtId="172" fontId="38" fillId="8" borderId="5" xfId="7" applyNumberFormat="1" applyFont="1" applyFill="1" applyBorder="1" applyAlignment="1" applyProtection="1">
      <alignment horizontal="center" vertical="center"/>
    </xf>
    <xf numFmtId="171" fontId="38" fillId="8" borderId="24" xfId="7" applyNumberFormat="1" applyFont="1" applyFill="1" applyBorder="1" applyAlignment="1" applyProtection="1">
      <alignment horizontal="center" vertical="center" wrapText="1"/>
    </xf>
    <xf numFmtId="171" fontId="38" fillId="8" borderId="25" xfId="7" applyNumberFormat="1" applyFont="1" applyFill="1" applyBorder="1" applyAlignment="1" applyProtection="1">
      <alignment horizontal="center" vertical="center" wrapText="1"/>
    </xf>
    <xf numFmtId="171" fontId="38" fillId="8" borderId="1" xfId="7" applyNumberFormat="1" applyFont="1" applyFill="1" applyBorder="1" applyAlignment="1" applyProtection="1">
      <alignment horizontal="center" vertical="center"/>
    </xf>
    <xf numFmtId="171" fontId="48" fillId="8" borderId="1" xfId="7" applyNumberFormat="1" applyFont="1" applyFill="1" applyBorder="1" applyAlignment="1" applyProtection="1">
      <alignment horizontal="center" vertical="center"/>
    </xf>
    <xf numFmtId="172" fontId="38" fillId="14" borderId="1" xfId="7" applyNumberFormat="1" applyFont="1" applyFill="1" applyBorder="1" applyAlignment="1" applyProtection="1">
      <alignment horizontal="center" vertical="center" wrapText="1"/>
    </xf>
    <xf numFmtId="172" fontId="38" fillId="14" borderId="5" xfId="7" applyNumberFormat="1" applyFont="1" applyFill="1" applyBorder="1" applyAlignment="1" applyProtection="1">
      <alignment horizontal="center" vertical="center"/>
    </xf>
    <xf numFmtId="3" fontId="42" fillId="14" borderId="1" xfId="7" applyNumberFormat="1" applyFont="1" applyFill="1" applyBorder="1" applyAlignment="1" applyProtection="1">
      <alignment horizontal="center" vertical="center" wrapText="1"/>
    </xf>
    <xf numFmtId="3" fontId="49" fillId="14" borderId="1" xfId="7" applyNumberFormat="1" applyFont="1" applyFill="1" applyBorder="1" applyAlignment="1" applyProtection="1">
      <alignment horizontal="center" vertical="center" wrapText="1"/>
    </xf>
    <xf numFmtId="0" fontId="0" fillId="3" borderId="42" xfId="0" applyFont="1" applyFill="1" applyBorder="1" applyAlignment="1">
      <alignment horizontal="right" vertical="center"/>
    </xf>
    <xf numFmtId="171" fontId="33" fillId="3" borderId="43" xfId="0" applyNumberFormat="1" applyFont="1" applyFill="1" applyBorder="1" applyAlignment="1">
      <alignment vertical="center"/>
    </xf>
    <xf numFmtId="0" fontId="50" fillId="14" borderId="5" xfId="0" applyFont="1" applyFill="1" applyBorder="1" applyAlignment="1" applyProtection="1">
      <alignment vertical="center"/>
    </xf>
    <xf numFmtId="0" fontId="50" fillId="14" borderId="16" xfId="0" applyFont="1" applyFill="1" applyBorder="1" applyAlignment="1" applyProtection="1">
      <alignment vertical="center"/>
    </xf>
    <xf numFmtId="0" fontId="51" fillId="14" borderId="16" xfId="0" applyFont="1" applyFill="1" applyBorder="1" applyAlignment="1" applyProtection="1">
      <alignment vertical="center" wrapText="1"/>
    </xf>
    <xf numFmtId="0" fontId="51" fillId="14" borderId="6" xfId="0" applyFont="1" applyFill="1" applyBorder="1" applyAlignment="1" applyProtection="1">
      <alignment vertical="center" wrapText="1"/>
    </xf>
    <xf numFmtId="0" fontId="50" fillId="14" borderId="16" xfId="0" applyFont="1" applyFill="1" applyBorder="1" applyAlignment="1" applyProtection="1">
      <alignment vertical="center" wrapText="1"/>
    </xf>
    <xf numFmtId="0" fontId="50" fillId="14" borderId="6" xfId="0" applyFont="1" applyFill="1" applyBorder="1" applyAlignment="1" applyProtection="1">
      <alignment vertical="center" wrapText="1"/>
    </xf>
    <xf numFmtId="0" fontId="25" fillId="2" borderId="9" xfId="0" applyFont="1" applyFill="1" applyBorder="1" applyAlignment="1" applyProtection="1">
      <alignment wrapText="1"/>
    </xf>
    <xf numFmtId="0" fontId="50" fillId="14" borderId="5" xfId="0" applyFont="1" applyFill="1" applyBorder="1" applyAlignment="1" applyProtection="1">
      <alignment vertical="center" wrapText="1"/>
    </xf>
    <xf numFmtId="0" fontId="42" fillId="8" borderId="5" xfId="7" applyNumberFormat="1" applyFont="1" applyFill="1" applyBorder="1" applyAlignment="1" applyProtection="1">
      <alignment vertical="center" wrapText="1"/>
    </xf>
    <xf numFmtId="0" fontId="42" fillId="8" borderId="5" xfId="7" applyNumberFormat="1" applyFont="1" applyFill="1" applyBorder="1" applyAlignment="1" applyProtection="1">
      <alignment vertical="center"/>
    </xf>
    <xf numFmtId="0" fontId="25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vertical="center"/>
    </xf>
    <xf numFmtId="0" fontId="0" fillId="0" borderId="64" xfId="0" applyBorder="1"/>
    <xf numFmtId="0" fontId="52" fillId="8" borderId="0" xfId="7" applyNumberFormat="1" applyFont="1" applyFill="1" applyBorder="1" applyAlignment="1" applyProtection="1">
      <alignment vertical="center"/>
    </xf>
    <xf numFmtId="0" fontId="52" fillId="8" borderId="50" xfId="7" applyNumberFormat="1" applyFont="1" applyFill="1" applyBorder="1" applyAlignment="1" applyProtection="1">
      <alignment vertical="center"/>
    </xf>
    <xf numFmtId="0" fontId="52" fillId="8" borderId="16" xfId="7" applyNumberFormat="1" applyFont="1" applyFill="1" applyBorder="1" applyAlignment="1" applyProtection="1">
      <alignment vertical="center"/>
    </xf>
    <xf numFmtId="0" fontId="1" fillId="8" borderId="16" xfId="7" applyNumberFormat="1" applyFont="1" applyFill="1" applyBorder="1" applyAlignment="1" applyProtection="1">
      <alignment vertical="center"/>
    </xf>
    <xf numFmtId="0" fontId="42" fillId="8" borderId="16" xfId="7" applyNumberFormat="1" applyFont="1" applyFill="1" applyBorder="1" applyAlignment="1" applyProtection="1">
      <alignment vertical="center"/>
    </xf>
    <xf numFmtId="0" fontId="1" fillId="8" borderId="6" xfId="7" applyNumberFormat="1" applyFont="1" applyFill="1" applyBorder="1" applyAlignment="1" applyProtection="1">
      <alignment vertical="center"/>
    </xf>
    <xf numFmtId="0" fontId="53" fillId="0" borderId="0" xfId="0" applyFont="1" applyAlignment="1">
      <alignment vertical="center"/>
    </xf>
    <xf numFmtId="170" fontId="30" fillId="2" borderId="63" xfId="7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horizontal="right" vertical="center" indent="1"/>
    </xf>
    <xf numFmtId="171" fontId="33" fillId="3" borderId="46" xfId="0" applyNumberFormat="1" applyFont="1" applyFill="1" applyBorder="1" applyAlignment="1">
      <alignment horizontal="right" vertical="center" indent="2"/>
    </xf>
    <xf numFmtId="171" fontId="0" fillId="0" borderId="0" xfId="0" applyNumberFormat="1" applyAlignment="1">
      <alignment horizontal="right" indent="2"/>
    </xf>
    <xf numFmtId="0" fontId="54" fillId="0" borderId="0" xfId="0" applyFont="1"/>
    <xf numFmtId="0" fontId="26" fillId="4" borderId="3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wrapText="1"/>
    </xf>
    <xf numFmtId="0" fontId="44" fillId="12" borderId="5" xfId="0" applyFont="1" applyFill="1" applyBorder="1" applyAlignment="1" applyProtection="1">
      <alignment horizontal="left" vertical="center" wrapText="1"/>
      <protection locked="0"/>
    </xf>
    <xf numFmtId="0" fontId="44" fillId="7" borderId="5" xfId="0" applyFont="1" applyFill="1" applyBorder="1" applyAlignment="1" applyProtection="1">
      <alignment horizontal="left" vertical="center" wrapText="1"/>
      <protection locked="0"/>
    </xf>
    <xf numFmtId="0" fontId="33" fillId="3" borderId="52" xfId="0" applyFont="1" applyFill="1" applyBorder="1" applyAlignment="1" applyProtection="1">
      <alignment horizontal="center" vertical="center" wrapText="1"/>
    </xf>
    <xf numFmtId="0" fontId="0" fillId="6" borderId="2" xfId="0" applyFont="1" applyFill="1" applyBorder="1" applyAlignment="1" applyProtection="1">
      <alignment horizontal="center" wrapText="1"/>
    </xf>
    <xf numFmtId="0" fontId="0" fillId="2" borderId="0" xfId="0" applyFont="1" applyFill="1" applyBorder="1" applyAlignment="1" applyProtection="1">
      <alignment wrapText="1"/>
    </xf>
    <xf numFmtId="0" fontId="2" fillId="2" borderId="0" xfId="0" applyNumberFormat="1" applyFont="1" applyFill="1" applyBorder="1" applyAlignment="1" applyProtection="1">
      <alignment horizontal="center" wrapText="1"/>
    </xf>
    <xf numFmtId="0" fontId="2" fillId="2" borderId="0" xfId="0" applyNumberFormat="1" applyFont="1" applyFill="1" applyBorder="1" applyAlignment="1" applyProtection="1">
      <alignment horizontal="center" wrapText="1"/>
      <protection locked="0"/>
    </xf>
    <xf numFmtId="0" fontId="25" fillId="2" borderId="0" xfId="0" applyNumberFormat="1" applyFont="1" applyFill="1" applyBorder="1" applyAlignment="1" applyProtection="1">
      <alignment horizontal="center" wrapText="1"/>
    </xf>
    <xf numFmtId="174" fontId="21" fillId="3" borderId="31" xfId="2" applyNumberFormat="1" applyFont="1" applyFill="1" applyBorder="1" applyAlignment="1" applyProtection="1">
      <alignment horizontal="right" vertical="center" wrapText="1" indent="1"/>
      <protection locked="0"/>
    </xf>
    <xf numFmtId="177" fontId="21" fillId="3" borderId="31" xfId="2" applyNumberFormat="1" applyFont="1" applyFill="1" applyBorder="1" applyAlignment="1" applyProtection="1">
      <alignment horizontal="right" vertical="center" wrapText="1" indent="1"/>
      <protection locked="0"/>
    </xf>
    <xf numFmtId="174" fontId="25" fillId="5" borderId="43" xfId="2" applyNumberFormat="1" applyFont="1" applyFill="1" applyBorder="1" applyAlignment="1" applyProtection="1">
      <alignment horizontal="right" vertical="center" wrapText="1" indent="1"/>
    </xf>
    <xf numFmtId="164" fontId="33" fillId="3" borderId="34" xfId="2" applyNumberFormat="1" applyFont="1" applyFill="1" applyBorder="1" applyAlignment="1" applyProtection="1">
      <alignment horizontal="right" vertical="center" wrapText="1" indent="1"/>
      <protection locked="0"/>
    </xf>
    <xf numFmtId="175" fontId="29" fillId="3" borderId="35" xfId="0" applyNumberFormat="1" applyFont="1" applyFill="1" applyBorder="1" applyAlignment="1" applyProtection="1">
      <alignment horizontal="center" wrapText="1"/>
      <protection locked="0"/>
    </xf>
    <xf numFmtId="0" fontId="29" fillId="3" borderId="65" xfId="0" applyFont="1" applyFill="1" applyBorder="1" applyAlignment="1" applyProtection="1">
      <alignment horizontal="left" vertical="center" wrapText="1" indent="1"/>
      <protection locked="0"/>
    </xf>
    <xf numFmtId="14" fontId="29" fillId="3" borderId="40" xfId="0" applyNumberFormat="1" applyFont="1" applyFill="1" applyBorder="1" applyAlignment="1" applyProtection="1">
      <alignment horizontal="center" wrapText="1"/>
      <protection locked="0"/>
    </xf>
    <xf numFmtId="3" fontId="26" fillId="14" borderId="1" xfId="7" applyNumberFormat="1" applyFont="1" applyFill="1" applyBorder="1" applyAlignment="1" applyProtection="1">
      <alignment horizontal="center" vertical="center" wrapText="1"/>
    </xf>
    <xf numFmtId="0" fontId="26" fillId="4" borderId="3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wrapText="1"/>
    </xf>
    <xf numFmtId="0" fontId="29" fillId="3" borderId="35" xfId="0" applyNumberFormat="1" applyFont="1" applyFill="1" applyBorder="1" applyAlignment="1" applyProtection="1">
      <alignment horizontal="center" wrapText="1"/>
      <protection locked="0"/>
    </xf>
    <xf numFmtId="178" fontId="29" fillId="3" borderId="30" xfId="1" applyNumberFormat="1" applyFont="1" applyFill="1" applyBorder="1" applyAlignment="1" applyProtection="1">
      <alignment horizontal="right" wrapText="1" indent="1"/>
      <protection locked="0"/>
    </xf>
    <xf numFmtId="1" fontId="29" fillId="3" borderId="30" xfId="0" applyNumberFormat="1" applyFont="1" applyFill="1" applyBorder="1" applyAlignment="1" applyProtection="1">
      <alignment horizontal="center" wrapText="1"/>
      <protection locked="0"/>
    </xf>
    <xf numFmtId="0" fontId="55" fillId="15" borderId="66" xfId="0" applyFont="1" applyFill="1" applyBorder="1" applyAlignment="1" applyProtection="1">
      <alignment horizontal="left" vertical="center" wrapText="1" indent="1"/>
      <protection locked="0"/>
    </xf>
    <xf numFmtId="0" fontId="37" fillId="0" borderId="0" xfId="0" applyFont="1" applyAlignment="1">
      <alignment vertical="center"/>
    </xf>
    <xf numFmtId="0" fontId="33" fillId="0" borderId="0" xfId="0" applyFont="1" applyBorder="1" applyAlignment="1"/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left"/>
    </xf>
    <xf numFmtId="0" fontId="56" fillId="16" borderId="30" xfId="0" applyFont="1" applyFill="1" applyBorder="1" applyAlignment="1" applyProtection="1">
      <alignment horizontal="left" vertical="center" wrapText="1" indent="1"/>
    </xf>
    <xf numFmtId="0" fontId="40" fillId="5" borderId="67" xfId="0" applyFont="1" applyFill="1" applyBorder="1" applyAlignment="1" applyProtection="1">
      <alignment horizontal="left" vertical="center" wrapText="1" indent="1"/>
    </xf>
    <xf numFmtId="0" fontId="40" fillId="5" borderId="68" xfId="0" applyFont="1" applyFill="1" applyBorder="1" applyAlignment="1" applyProtection="1">
      <alignment horizontal="left" vertical="center" wrapText="1" indent="1"/>
    </xf>
    <xf numFmtId="0" fontId="29" fillId="3" borderId="51" xfId="0" applyFont="1" applyFill="1" applyBorder="1" applyAlignment="1" applyProtection="1">
      <alignment horizontal="left" wrapText="1" indent="1"/>
      <protection locked="0"/>
    </xf>
    <xf numFmtId="0" fontId="57" fillId="5" borderId="40" xfId="0" applyFont="1" applyFill="1" applyBorder="1" applyAlignment="1" applyProtection="1">
      <alignment horizontal="center" vertical="center" wrapText="1"/>
    </xf>
    <xf numFmtId="0" fontId="56" fillId="16" borderId="30" xfId="0" applyFont="1" applyFill="1" applyBorder="1" applyAlignment="1" applyProtection="1">
      <alignment horizontal="center" vertical="center" wrapText="1"/>
    </xf>
    <xf numFmtId="0" fontId="40" fillId="5" borderId="67" xfId="0" applyFont="1" applyFill="1" applyBorder="1" applyAlignment="1" applyProtection="1">
      <alignment horizontal="center" vertical="center" wrapText="1"/>
    </xf>
    <xf numFmtId="0" fontId="24" fillId="4" borderId="30" xfId="0" applyFont="1" applyFill="1" applyBorder="1" applyAlignment="1" applyProtection="1">
      <alignment horizontal="center" vertical="center" wrapText="1"/>
    </xf>
    <xf numFmtId="3" fontId="0" fillId="2" borderId="8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right" wrapText="1"/>
    </xf>
    <xf numFmtId="3" fontId="0" fillId="2" borderId="16" xfId="0" applyNumberFormat="1" applyFont="1" applyFill="1" applyBorder="1" applyAlignment="1" applyProtection="1">
      <alignment horizontal="center" wrapText="1"/>
      <protection locked="0"/>
    </xf>
    <xf numFmtId="0" fontId="0" fillId="17" borderId="69" xfId="0" applyFont="1" applyFill="1" applyBorder="1" applyAlignment="1" applyProtection="1">
      <alignment horizontal="center" wrapText="1"/>
    </xf>
    <xf numFmtId="0" fontId="2" fillId="17" borderId="69" xfId="0" applyFont="1" applyFill="1" applyBorder="1" applyAlignment="1" applyProtection="1">
      <alignment horizontal="center" wrapText="1"/>
    </xf>
    <xf numFmtId="0" fontId="1" fillId="4" borderId="30" xfId="0" applyFont="1" applyFill="1" applyBorder="1" applyAlignment="1" applyProtection="1">
      <alignment horizontal="center" vertical="center" wrapText="1"/>
    </xf>
    <xf numFmtId="0" fontId="0" fillId="17" borderId="57" xfId="0" applyFont="1" applyFill="1" applyBorder="1" applyAlignment="1" applyProtection="1">
      <alignment horizontal="center" wrapText="1"/>
    </xf>
    <xf numFmtId="0" fontId="0" fillId="17" borderId="70" xfId="0" applyFont="1" applyFill="1" applyBorder="1" applyAlignment="1" applyProtection="1">
      <alignment horizontal="center" wrapText="1"/>
    </xf>
    <xf numFmtId="0" fontId="2" fillId="17" borderId="70" xfId="0" applyFont="1" applyFill="1" applyBorder="1" applyAlignment="1" applyProtection="1">
      <alignment horizontal="center" wrapText="1"/>
    </xf>
    <xf numFmtId="0" fontId="26" fillId="4" borderId="42" xfId="0" applyFont="1" applyFill="1" applyBorder="1" applyAlignment="1" applyProtection="1">
      <alignment horizontal="center" vertical="center" wrapText="1"/>
    </xf>
    <xf numFmtId="14" fontId="29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35" xfId="0" applyNumberFormat="1" applyFont="1" applyFill="1" applyBorder="1" applyAlignment="1" applyProtection="1">
      <alignment horizontal="center" vertical="center" wrapText="1"/>
      <protection locked="0"/>
    </xf>
    <xf numFmtId="14" fontId="29" fillId="3" borderId="40" xfId="0" applyNumberFormat="1" applyFont="1" applyFill="1" applyBorder="1" applyAlignment="1" applyProtection="1">
      <alignment horizontal="center" vertical="center" wrapText="1"/>
      <protection locked="0"/>
    </xf>
    <xf numFmtId="0" fontId="58" fillId="10" borderId="47" xfId="0" applyFont="1" applyFill="1" applyBorder="1" applyAlignment="1" applyProtection="1">
      <alignment horizontal="left" vertical="center" wrapText="1" indent="1"/>
    </xf>
    <xf numFmtId="175" fontId="4" fillId="2" borderId="1" xfId="7" applyNumberFormat="1" applyFont="1" applyFill="1" applyBorder="1" applyAlignment="1" applyProtection="1">
      <alignment horizontal="center" vertical="center"/>
      <protection locked="0"/>
    </xf>
    <xf numFmtId="0" fontId="59" fillId="6" borderId="2" xfId="0" applyFont="1" applyFill="1" applyBorder="1" applyAlignment="1" applyProtection="1">
      <alignment horizontal="center" vertical="center" wrapText="1"/>
    </xf>
    <xf numFmtId="175" fontId="21" fillId="3" borderId="31" xfId="2" applyNumberFormat="1" applyFont="1" applyFill="1" applyBorder="1" applyAlignment="1" applyProtection="1">
      <alignment horizontal="right" vertical="center" wrapText="1" indent="1"/>
      <protection locked="0"/>
    </xf>
    <xf numFmtId="10" fontId="29" fillId="3" borderId="40" xfId="0" applyNumberFormat="1" applyFont="1" applyFill="1" applyBorder="1" applyAlignment="1" applyProtection="1">
      <alignment horizontal="center" wrapText="1"/>
      <protection locked="0"/>
    </xf>
    <xf numFmtId="0" fontId="29" fillId="3" borderId="42" xfId="0" applyNumberFormat="1" applyFont="1" applyFill="1" applyBorder="1" applyAlignment="1" applyProtection="1">
      <alignment horizontal="center" wrapText="1"/>
      <protection locked="0"/>
    </xf>
    <xf numFmtId="10" fontId="29" fillId="3" borderId="45" xfId="0" applyNumberFormat="1" applyFont="1" applyFill="1" applyBorder="1" applyAlignment="1" applyProtection="1">
      <alignment horizontal="center" wrapText="1"/>
      <protection locked="0"/>
    </xf>
    <xf numFmtId="0" fontId="26" fillId="4" borderId="43" xfId="0" applyFont="1" applyFill="1" applyBorder="1" applyAlignment="1" applyProtection="1">
      <alignment horizontal="center" vertical="center" wrapText="1"/>
    </xf>
    <xf numFmtId="1" fontId="29" fillId="3" borderId="45" xfId="0" applyNumberFormat="1" applyFont="1" applyFill="1" applyBorder="1" applyAlignment="1" applyProtection="1">
      <alignment horizontal="center" wrapText="1"/>
      <protection locked="0"/>
    </xf>
    <xf numFmtId="178" fontId="29" fillId="3" borderId="45" xfId="1" applyNumberFormat="1" applyFont="1" applyFill="1" applyBorder="1" applyAlignment="1" applyProtection="1">
      <alignment horizontal="right" wrapText="1" indent="1"/>
      <protection locked="0"/>
    </xf>
    <xf numFmtId="175" fontId="29" fillId="3" borderId="44" xfId="0" applyNumberFormat="1" applyFont="1" applyFill="1" applyBorder="1" applyAlignment="1" applyProtection="1">
      <alignment horizontal="center" wrapText="1"/>
      <protection locked="0"/>
    </xf>
    <xf numFmtId="175" fontId="29" fillId="3" borderId="42" xfId="0" applyNumberFormat="1" applyFont="1" applyFill="1" applyBorder="1" applyAlignment="1" applyProtection="1">
      <alignment horizontal="center" wrapText="1"/>
      <protection locked="0"/>
    </xf>
    <xf numFmtId="178" fontId="29" fillId="3" borderId="43" xfId="1" applyNumberFormat="1" applyFont="1" applyFill="1" applyBorder="1" applyAlignment="1" applyProtection="1">
      <alignment horizontal="right" wrapText="1" indent="1"/>
      <protection locked="0"/>
    </xf>
    <xf numFmtId="1" fontId="29" fillId="3" borderId="43" xfId="0" applyNumberFormat="1" applyFont="1" applyFill="1" applyBorder="1" applyAlignment="1" applyProtection="1">
      <alignment horizontal="center" wrapText="1"/>
      <protection locked="0"/>
    </xf>
    <xf numFmtId="10" fontId="29" fillId="3" borderId="43" xfId="0" applyNumberFormat="1" applyFont="1" applyFill="1" applyBorder="1" applyAlignment="1" applyProtection="1">
      <alignment horizontal="center" wrapText="1"/>
      <protection locked="0"/>
    </xf>
    <xf numFmtId="0" fontId="0" fillId="2" borderId="71" xfId="0" applyFont="1" applyFill="1" applyBorder="1" applyAlignment="1" applyProtection="1">
      <alignment horizontal="center" wrapText="1"/>
    </xf>
    <xf numFmtId="0" fontId="0" fillId="0" borderId="71" xfId="0" applyBorder="1" applyProtection="1"/>
    <xf numFmtId="0" fontId="29" fillId="3" borderId="72" xfId="0" applyFont="1" applyFill="1" applyBorder="1" applyAlignment="1" applyProtection="1">
      <alignment horizontal="left" vertical="center" wrapText="1" indent="1"/>
      <protection locked="0"/>
    </xf>
    <xf numFmtId="0" fontId="29" fillId="3" borderId="66" xfId="0" applyFont="1" applyFill="1" applyBorder="1" applyAlignment="1" applyProtection="1">
      <alignment horizontal="left" vertical="center" wrapText="1" indent="1"/>
      <protection locked="0"/>
    </xf>
    <xf numFmtId="0" fontId="29" fillId="3" borderId="60" xfId="0" applyFont="1" applyFill="1" applyBorder="1" applyAlignment="1" applyProtection="1">
      <alignment horizontal="left" vertical="center" wrapText="1" indent="1"/>
      <protection locked="0"/>
    </xf>
    <xf numFmtId="0" fontId="29" fillId="3" borderId="58" xfId="0" applyFont="1" applyFill="1" applyBorder="1" applyAlignment="1" applyProtection="1">
      <alignment horizontal="left" vertical="center" wrapText="1" indent="1"/>
      <protection locked="0"/>
    </xf>
    <xf numFmtId="3" fontId="29" fillId="3" borderId="30" xfId="1" applyNumberFormat="1" applyFont="1" applyFill="1" applyBorder="1" applyAlignment="1" applyProtection="1">
      <alignment horizontal="center" vertical="center" wrapText="1"/>
      <protection locked="0"/>
    </xf>
    <xf numFmtId="0" fontId="59" fillId="6" borderId="2" xfId="0" applyFont="1" applyFill="1" applyBorder="1" applyAlignment="1" applyProtection="1">
      <alignment horizontal="center" vertical="center"/>
    </xf>
    <xf numFmtId="0" fontId="39" fillId="2" borderId="0" xfId="0" applyFont="1" applyFill="1" applyAlignment="1">
      <alignment vertical="center"/>
    </xf>
    <xf numFmtId="0" fontId="41" fillId="13" borderId="73" xfId="0" applyFont="1" applyFill="1" applyBorder="1" applyAlignment="1" applyProtection="1">
      <alignment horizontal="left" vertical="center" wrapText="1" indent="1"/>
      <protection locked="0"/>
    </xf>
    <xf numFmtId="0" fontId="41" fillId="13" borderId="74" xfId="0" applyFont="1" applyFill="1" applyBorder="1" applyAlignment="1" applyProtection="1">
      <alignment horizontal="left" vertical="center" wrapText="1" indent="1"/>
      <protection locked="0"/>
    </xf>
    <xf numFmtId="0" fontId="8" fillId="2" borderId="5" xfId="7" applyNumberFormat="1" applyFont="1" applyFill="1" applyBorder="1" applyAlignment="1" applyProtection="1">
      <alignment horizontal="center" vertical="center" wrapText="1"/>
      <protection locked="0"/>
    </xf>
    <xf numFmtId="3" fontId="26" fillId="14" borderId="1" xfId="7" applyNumberFormat="1" applyFont="1" applyFill="1" applyBorder="1" applyAlignment="1" applyProtection="1">
      <alignment horizontal="center" vertical="center" wrapText="1"/>
    </xf>
    <xf numFmtId="170" fontId="30" fillId="2" borderId="0" xfId="7" applyNumberFormat="1" applyFont="1" applyFill="1" applyBorder="1" applyAlignment="1" applyProtection="1">
      <alignment vertical="center"/>
    </xf>
    <xf numFmtId="14" fontId="44" fillId="0" borderId="5" xfId="0" applyNumberFormat="1" applyFont="1" applyFill="1" applyBorder="1" applyAlignment="1" applyProtection="1">
      <alignment horizontal="left" vertical="center" wrapText="1" indent="1"/>
      <protection locked="0"/>
    </xf>
    <xf numFmtId="0" fontId="44" fillId="0" borderId="5" xfId="0" applyFont="1" applyFill="1" applyBorder="1" applyAlignment="1" applyProtection="1">
      <alignment horizontal="left" vertical="center" wrapText="1" indent="1"/>
      <protection locked="0"/>
    </xf>
    <xf numFmtId="0" fontId="35" fillId="7" borderId="1" xfId="0" applyFont="1" applyFill="1" applyBorder="1" applyAlignment="1" applyProtection="1">
      <alignment horizontal="center" vertical="center" wrapText="1"/>
    </xf>
    <xf numFmtId="3" fontId="29" fillId="3" borderId="75" xfId="1" applyNumberFormat="1" applyFont="1" applyFill="1" applyBorder="1" applyAlignment="1" applyProtection="1">
      <alignment horizontal="center" wrapText="1"/>
      <protection locked="0"/>
    </xf>
    <xf numFmtId="3" fontId="29" fillId="3" borderId="62" xfId="1" applyNumberFormat="1" applyFont="1" applyFill="1" applyBorder="1" applyAlignment="1" applyProtection="1">
      <alignment horizontal="center" wrapText="1"/>
      <protection locked="0"/>
    </xf>
    <xf numFmtId="3" fontId="29" fillId="3" borderId="76" xfId="1" applyNumberFormat="1" applyFont="1" applyFill="1" applyBorder="1" applyAlignment="1" applyProtection="1">
      <alignment horizontal="center" wrapText="1"/>
      <protection locked="0"/>
    </xf>
    <xf numFmtId="3" fontId="29" fillId="3" borderId="54" xfId="1" applyNumberFormat="1" applyFont="1" applyFill="1" applyBorder="1" applyAlignment="1" applyProtection="1">
      <alignment horizontal="center" wrapText="1"/>
      <protection locked="0"/>
    </xf>
    <xf numFmtId="0" fontId="26" fillId="4" borderId="76" xfId="0" applyFont="1" applyFill="1" applyBorder="1" applyAlignment="1" applyProtection="1">
      <alignment horizontal="center" vertical="center" wrapText="1"/>
    </xf>
    <xf numFmtId="0" fontId="26" fillId="4" borderId="54" xfId="0" applyFont="1" applyFill="1" applyBorder="1" applyAlignment="1" applyProtection="1">
      <alignment horizontal="center" vertical="center" wrapText="1"/>
    </xf>
    <xf numFmtId="3" fontId="29" fillId="3" borderId="77" xfId="1" applyNumberFormat="1" applyFont="1" applyFill="1" applyBorder="1" applyAlignment="1" applyProtection="1">
      <alignment horizontal="center" wrapText="1"/>
      <protection locked="0"/>
    </xf>
    <xf numFmtId="3" fontId="29" fillId="3" borderId="78" xfId="1" applyNumberFormat="1" applyFont="1" applyFill="1" applyBorder="1" applyAlignment="1" applyProtection="1">
      <alignment horizontal="center" wrapText="1"/>
      <protection locked="0"/>
    </xf>
    <xf numFmtId="3" fontId="29" fillId="3" borderId="61" xfId="1" applyNumberFormat="1" applyFont="1" applyFill="1" applyBorder="1" applyAlignment="1" applyProtection="1">
      <alignment horizontal="center" wrapText="1"/>
      <protection locked="0"/>
    </xf>
    <xf numFmtId="0" fontId="25" fillId="2" borderId="78" xfId="0" applyFont="1" applyFill="1" applyBorder="1" applyAlignment="1" applyProtection="1">
      <alignment horizontal="left"/>
    </xf>
    <xf numFmtId="0" fontId="33" fillId="2" borderId="0" xfId="0" applyFont="1" applyFill="1" applyAlignment="1" applyProtection="1">
      <alignment horizontal="left" wrapText="1"/>
    </xf>
    <xf numFmtId="0" fontId="0" fillId="2" borderId="8" xfId="0" applyFont="1" applyFill="1" applyBorder="1" applyAlignment="1" applyProtection="1">
      <alignment horizontal="center" wrapText="1"/>
      <protection locked="0"/>
    </xf>
    <xf numFmtId="3" fontId="59" fillId="5" borderId="86" xfId="0" applyNumberFormat="1" applyFont="1" applyFill="1" applyBorder="1" applyAlignment="1" applyProtection="1">
      <alignment horizontal="center" vertical="center"/>
      <protection locked="0"/>
    </xf>
    <xf numFmtId="3" fontId="59" fillId="5" borderId="87" xfId="0" applyNumberFormat="1" applyFont="1" applyFill="1" applyBorder="1" applyAlignment="1" applyProtection="1">
      <alignment horizontal="center" vertical="center"/>
      <protection locked="0"/>
    </xf>
    <xf numFmtId="0" fontId="4" fillId="3" borderId="67" xfId="0" applyFont="1" applyFill="1" applyBorder="1" applyAlignment="1" applyProtection="1">
      <alignment horizontal="left" vertical="center" wrapText="1" indent="1"/>
      <protection locked="0"/>
    </xf>
    <xf numFmtId="0" fontId="4" fillId="3" borderId="54" xfId="0" applyFont="1" applyFill="1" applyBorder="1" applyAlignment="1" applyProtection="1">
      <alignment horizontal="left" vertical="center" wrapText="1" indent="1"/>
      <protection locked="0"/>
    </xf>
    <xf numFmtId="0" fontId="4" fillId="3" borderId="81" xfId="0" applyFont="1" applyFill="1" applyBorder="1" applyAlignment="1" applyProtection="1">
      <alignment horizontal="left" vertical="center" wrapText="1" indent="1"/>
      <protection locked="0"/>
    </xf>
    <xf numFmtId="0" fontId="4" fillId="3" borderId="82" xfId="0" applyFont="1" applyFill="1" applyBorder="1" applyAlignment="1" applyProtection="1">
      <alignment horizontal="left" vertical="center" wrapText="1" indent="1"/>
      <protection locked="0"/>
    </xf>
    <xf numFmtId="0" fontId="4" fillId="3" borderId="78" xfId="0" applyFont="1" applyFill="1" applyBorder="1" applyAlignment="1" applyProtection="1">
      <alignment horizontal="left" vertical="center" wrapText="1" indent="1"/>
      <protection locked="0"/>
    </xf>
    <xf numFmtId="0" fontId="4" fillId="3" borderId="83" xfId="0" applyFont="1" applyFill="1" applyBorder="1" applyAlignment="1" applyProtection="1">
      <alignment horizontal="left" vertical="center" wrapText="1" indent="1"/>
      <protection locked="0"/>
    </xf>
    <xf numFmtId="0" fontId="40" fillId="5" borderId="84" xfId="0" applyFont="1" applyFill="1" applyBorder="1" applyAlignment="1" applyProtection="1">
      <alignment horizontal="left" vertical="center" wrapText="1" indent="1"/>
    </xf>
    <xf numFmtId="0" fontId="40" fillId="5" borderId="85" xfId="0" applyFont="1" applyFill="1" applyBorder="1" applyAlignment="1" applyProtection="1">
      <alignment horizontal="left" vertical="center" wrapText="1" indent="1"/>
    </xf>
    <xf numFmtId="0" fontId="26" fillId="5" borderId="88" xfId="0" applyFont="1" applyFill="1" applyBorder="1" applyAlignment="1" applyProtection="1">
      <alignment horizontal="center" vertical="center" wrapText="1"/>
    </xf>
    <xf numFmtId="0" fontId="26" fillId="5" borderId="85" xfId="0" applyFont="1" applyFill="1" applyBorder="1" applyAlignment="1" applyProtection="1">
      <alignment horizontal="center" vertical="center" wrapText="1"/>
    </xf>
    <xf numFmtId="0" fontId="59" fillId="5" borderId="80" xfId="0" applyFont="1" applyFill="1" applyBorder="1" applyAlignment="1" applyProtection="1">
      <alignment horizontal="center" vertical="center" wrapText="1"/>
    </xf>
    <xf numFmtId="0" fontId="59" fillId="5" borderId="0" xfId="0" applyFont="1" applyFill="1" applyBorder="1" applyAlignment="1" applyProtection="1">
      <alignment horizontal="center" vertical="center" wrapText="1"/>
    </xf>
    <xf numFmtId="0" fontId="32" fillId="3" borderId="79" xfId="0" applyFont="1" applyFill="1" applyBorder="1" applyAlignment="1" applyProtection="1">
      <alignment horizontal="center" vertical="center" wrapText="1"/>
      <protection locked="0"/>
    </xf>
    <xf numFmtId="0" fontId="32" fillId="3" borderId="50" xfId="0" applyFont="1" applyFill="1" applyBorder="1" applyAlignment="1" applyProtection="1">
      <alignment horizontal="center" vertical="center" wrapText="1"/>
      <protection locked="0"/>
    </xf>
    <xf numFmtId="0" fontId="32" fillId="3" borderId="35" xfId="0" applyFont="1" applyFill="1" applyBorder="1" applyAlignment="1" applyProtection="1">
      <alignment horizontal="center" vertical="center" wrapText="1"/>
      <protection locked="0"/>
    </xf>
    <xf numFmtId="0" fontId="26" fillId="4" borderId="80" xfId="0" applyFont="1" applyFill="1" applyBorder="1" applyAlignment="1" applyProtection="1">
      <alignment horizontal="center" vertical="center" wrapText="1"/>
    </xf>
    <xf numFmtId="0" fontId="26" fillId="4" borderId="0" xfId="0" applyFont="1" applyFill="1" applyBorder="1" applyAlignment="1" applyProtection="1">
      <alignment horizontal="center" vertical="center" wrapText="1"/>
    </xf>
    <xf numFmtId="176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right" wrapText="1"/>
    </xf>
    <xf numFmtId="3" fontId="0" fillId="2" borderId="8" xfId="0" applyNumberFormat="1" applyFont="1" applyFill="1" applyBorder="1" applyAlignment="1" applyProtection="1">
      <alignment horizontal="center" wrapText="1"/>
      <protection locked="0"/>
    </xf>
    <xf numFmtId="0" fontId="60" fillId="2" borderId="8" xfId="0" applyFont="1" applyFill="1" applyBorder="1" applyAlignment="1" applyProtection="1">
      <alignment horizontal="center" wrapText="1"/>
      <protection locked="0"/>
    </xf>
    <xf numFmtId="14" fontId="2" fillId="2" borderId="8" xfId="0" applyNumberFormat="1" applyFont="1" applyFill="1" applyBorder="1" applyAlignment="1" applyProtection="1">
      <alignment horizontal="center" wrapText="1"/>
      <protection locked="0"/>
    </xf>
    <xf numFmtId="0" fontId="40" fillId="5" borderId="87" xfId="0" applyFont="1" applyFill="1" applyBorder="1" applyAlignment="1" applyProtection="1">
      <alignment horizontal="left" vertical="center" wrapText="1" indent="1"/>
    </xf>
    <xf numFmtId="0" fontId="40" fillId="5" borderId="82" xfId="0" applyFont="1" applyFill="1" applyBorder="1" applyAlignment="1" applyProtection="1">
      <alignment horizontal="left" vertical="center" wrapText="1" indent="1"/>
    </xf>
    <xf numFmtId="0" fontId="29" fillId="3" borderId="40" xfId="0" applyFont="1" applyFill="1" applyBorder="1" applyAlignment="1" applyProtection="1">
      <alignment horizontal="center" wrapText="1"/>
      <protection locked="0"/>
    </xf>
    <xf numFmtId="0" fontId="29" fillId="3" borderId="35" xfId="0" applyFont="1" applyFill="1" applyBorder="1" applyAlignment="1" applyProtection="1">
      <alignment horizontal="center" wrapText="1"/>
      <protection locked="0"/>
    </xf>
    <xf numFmtId="1" fontId="29" fillId="3" borderId="40" xfId="5" applyNumberFormat="1" applyFont="1" applyFill="1" applyBorder="1" applyAlignment="1" applyProtection="1">
      <alignment horizontal="center" vertical="center" wrapText="1"/>
      <protection locked="0"/>
    </xf>
    <xf numFmtId="1" fontId="29" fillId="3" borderId="35" xfId="5" applyNumberFormat="1" applyFont="1" applyFill="1" applyBorder="1" applyAlignment="1" applyProtection="1">
      <alignment horizontal="center" vertical="center" wrapText="1"/>
      <protection locked="0"/>
    </xf>
    <xf numFmtId="0" fontId="50" fillId="14" borderId="16" xfId="0" applyFont="1" applyFill="1" applyBorder="1" applyAlignment="1" applyProtection="1">
      <alignment horizontal="left" vertical="center" wrapText="1"/>
    </xf>
    <xf numFmtId="0" fontId="50" fillId="14" borderId="6" xfId="0" applyFont="1" applyFill="1" applyBorder="1" applyAlignment="1" applyProtection="1">
      <alignment horizontal="left" vertical="center" wrapText="1"/>
    </xf>
    <xf numFmtId="0" fontId="26" fillId="4" borderId="35" xfId="0" applyFont="1" applyFill="1" applyBorder="1" applyAlignment="1" applyProtection="1">
      <alignment horizontal="center" vertical="center" wrapText="1"/>
    </xf>
    <xf numFmtId="0" fontId="26" fillId="4" borderId="30" xfId="0" applyFont="1" applyFill="1" applyBorder="1" applyAlignment="1" applyProtection="1">
      <alignment horizontal="center" vertical="center" wrapText="1"/>
    </xf>
    <xf numFmtId="167" fontId="26" fillId="4" borderId="30" xfId="0" applyNumberFormat="1" applyFont="1" applyFill="1" applyBorder="1" applyAlignment="1" applyProtection="1">
      <alignment horizontal="center" vertical="center" wrapText="1"/>
    </xf>
    <xf numFmtId="0" fontId="25" fillId="2" borderId="0" xfId="0" applyFont="1" applyFill="1" applyAlignment="1" applyProtection="1">
      <alignment horizontal="right" wrapText="1"/>
    </xf>
    <xf numFmtId="0" fontId="0" fillId="2" borderId="16" xfId="0" applyFont="1" applyFill="1" applyBorder="1" applyAlignment="1" applyProtection="1">
      <alignment horizontal="center" wrapText="1"/>
      <protection locked="0"/>
    </xf>
    <xf numFmtId="0" fontId="32" fillId="2" borderId="26" xfId="0" applyFont="1" applyFill="1" applyBorder="1" applyAlignment="1" applyProtection="1">
      <alignment horizontal="center" wrapText="1"/>
      <protection locked="0"/>
    </xf>
    <xf numFmtId="0" fontId="25" fillId="2" borderId="0" xfId="0" applyFont="1" applyFill="1" applyBorder="1" applyAlignment="1" applyProtection="1">
      <alignment horizontal="left" vertical="center"/>
    </xf>
    <xf numFmtId="0" fontId="26" fillId="4" borderId="40" xfId="0" applyFont="1" applyFill="1" applyBorder="1" applyAlignment="1" applyProtection="1">
      <alignment horizontal="center" vertical="center" wrapText="1"/>
    </xf>
    <xf numFmtId="0" fontId="26" fillId="4" borderId="40" xfId="0" applyFont="1" applyFill="1" applyBorder="1" applyAlignment="1" applyProtection="1">
      <alignment horizontal="center" vertical="center"/>
    </xf>
    <xf numFmtId="0" fontId="26" fillId="4" borderId="50" xfId="0" applyFont="1" applyFill="1" applyBorder="1" applyAlignment="1" applyProtection="1">
      <alignment horizontal="center" vertical="center"/>
    </xf>
    <xf numFmtId="0" fontId="26" fillId="4" borderId="35" xfId="0" applyFont="1" applyFill="1" applyBorder="1" applyAlignment="1" applyProtection="1">
      <alignment horizontal="center" vertical="center"/>
    </xf>
    <xf numFmtId="0" fontId="29" fillId="3" borderId="40" xfId="0" applyFont="1" applyFill="1" applyBorder="1" applyAlignment="1" applyProtection="1">
      <alignment horizontal="center" vertical="center" wrapText="1"/>
      <protection locked="0"/>
    </xf>
    <xf numFmtId="0" fontId="29" fillId="3" borderId="50" xfId="0" applyFont="1" applyFill="1" applyBorder="1" applyAlignment="1" applyProtection="1">
      <alignment horizontal="center" vertical="center" wrapText="1"/>
      <protection locked="0"/>
    </xf>
    <xf numFmtId="0" fontId="29" fillId="3" borderId="35" xfId="0" applyFont="1" applyFill="1" applyBorder="1" applyAlignment="1" applyProtection="1">
      <alignment horizontal="center" vertical="center" wrapText="1"/>
      <protection locked="0"/>
    </xf>
    <xf numFmtId="0" fontId="32" fillId="3" borderId="40" xfId="0" applyFont="1" applyFill="1" applyBorder="1" applyAlignment="1" applyProtection="1">
      <alignment horizontal="center" vertical="center" wrapText="1"/>
      <protection locked="0"/>
    </xf>
    <xf numFmtId="0" fontId="26" fillId="4" borderId="89" xfId="0" applyFont="1" applyFill="1" applyBorder="1" applyAlignment="1" applyProtection="1">
      <alignment horizontal="center" vertical="center" wrapText="1"/>
    </xf>
    <xf numFmtId="0" fontId="26" fillId="4" borderId="90" xfId="0" applyFont="1" applyFill="1" applyBorder="1" applyAlignment="1" applyProtection="1">
      <alignment horizontal="center" vertical="center" wrapText="1"/>
    </xf>
    <xf numFmtId="0" fontId="3" fillId="5" borderId="91" xfId="0" applyFont="1" applyFill="1" applyBorder="1" applyAlignment="1" applyProtection="1">
      <alignment horizontal="center" vertical="center" wrapText="1"/>
    </xf>
    <xf numFmtId="0" fontId="3" fillId="5" borderId="92" xfId="0" applyFont="1" applyFill="1" applyBorder="1" applyAlignment="1" applyProtection="1">
      <alignment horizontal="center" vertical="center" wrapText="1"/>
    </xf>
    <xf numFmtId="0" fontId="3" fillId="5" borderId="93" xfId="0" applyFont="1" applyFill="1" applyBorder="1" applyAlignment="1" applyProtection="1">
      <alignment horizontal="center" vertical="center" wrapText="1"/>
    </xf>
    <xf numFmtId="0" fontId="50" fillId="14" borderId="16" xfId="0" applyFont="1" applyFill="1" applyBorder="1" applyAlignment="1" applyProtection="1">
      <alignment horizontal="left" vertical="center"/>
    </xf>
    <xf numFmtId="0" fontId="25" fillId="2" borderId="9" xfId="0" applyFont="1" applyFill="1" applyBorder="1" applyAlignment="1" applyProtection="1">
      <alignment horizontal="left" wrapText="1"/>
    </xf>
    <xf numFmtId="14" fontId="29" fillId="3" borderId="40" xfId="0" applyNumberFormat="1" applyFont="1" applyFill="1" applyBorder="1" applyAlignment="1" applyProtection="1">
      <alignment horizontal="center" wrapText="1"/>
      <protection locked="0"/>
    </xf>
    <xf numFmtId="14" fontId="29" fillId="3" borderId="35" xfId="0" applyNumberFormat="1" applyFont="1" applyFill="1" applyBorder="1" applyAlignment="1" applyProtection="1">
      <alignment horizontal="center" wrapText="1"/>
      <protection locked="0"/>
    </xf>
    <xf numFmtId="0" fontId="26" fillId="4" borderId="94" xfId="0" applyFont="1" applyFill="1" applyBorder="1" applyAlignment="1" applyProtection="1">
      <alignment horizontal="center" vertical="center" wrapText="1"/>
    </xf>
    <xf numFmtId="0" fontId="26" fillId="4" borderId="95" xfId="0" applyFont="1" applyFill="1" applyBorder="1" applyAlignment="1" applyProtection="1">
      <alignment horizontal="center" vertical="center" wrapText="1"/>
    </xf>
    <xf numFmtId="49" fontId="32" fillId="3" borderId="46" xfId="0" applyNumberFormat="1" applyFont="1" applyFill="1" applyBorder="1" applyAlignment="1" applyProtection="1">
      <alignment horizontal="left" vertical="center" wrapText="1" indent="1"/>
      <protection locked="0"/>
    </xf>
    <xf numFmtId="49" fontId="32" fillId="3" borderId="44" xfId="0" applyNumberFormat="1" applyFont="1" applyFill="1" applyBorder="1" applyAlignment="1" applyProtection="1">
      <alignment horizontal="left" vertical="center" wrapText="1" indent="1"/>
      <protection locked="0"/>
    </xf>
    <xf numFmtId="49" fontId="32" fillId="3" borderId="79" xfId="0" applyNumberFormat="1" applyFont="1" applyFill="1" applyBorder="1" applyAlignment="1" applyProtection="1">
      <alignment horizontal="left" vertical="center" wrapText="1" indent="1"/>
      <protection locked="0"/>
    </xf>
    <xf numFmtId="49" fontId="32" fillId="3" borderId="35" xfId="0" applyNumberFormat="1" applyFont="1" applyFill="1" applyBorder="1" applyAlignment="1" applyProtection="1">
      <alignment horizontal="left" vertical="center" wrapText="1" indent="1"/>
      <protection locked="0"/>
    </xf>
    <xf numFmtId="14" fontId="29" fillId="3" borderId="98" xfId="0" applyNumberFormat="1" applyFont="1" applyFill="1" applyBorder="1" applyAlignment="1" applyProtection="1">
      <alignment horizontal="center" wrapText="1"/>
      <protection locked="0"/>
    </xf>
    <xf numFmtId="14" fontId="29" fillId="3" borderId="42" xfId="0" applyNumberFormat="1" applyFont="1" applyFill="1" applyBorder="1" applyAlignment="1" applyProtection="1">
      <alignment horizontal="center" wrapText="1"/>
      <protection locked="0"/>
    </xf>
    <xf numFmtId="14" fontId="29" fillId="3" borderId="30" xfId="0" applyNumberFormat="1" applyFont="1" applyFill="1" applyBorder="1" applyAlignment="1" applyProtection="1">
      <alignment horizontal="center" wrapText="1"/>
      <protection locked="0"/>
    </xf>
    <xf numFmtId="49" fontId="32" fillId="3" borderId="96" xfId="0" applyNumberFormat="1" applyFont="1" applyFill="1" applyBorder="1" applyAlignment="1" applyProtection="1">
      <alignment horizontal="left" vertical="center" wrapText="1" indent="1"/>
      <protection locked="0"/>
    </xf>
    <xf numFmtId="49" fontId="32" fillId="3" borderId="97" xfId="0" applyNumberFormat="1" applyFont="1" applyFill="1" applyBorder="1" applyAlignment="1" applyProtection="1">
      <alignment horizontal="left" vertical="center" wrapText="1" indent="1"/>
      <protection locked="0"/>
    </xf>
    <xf numFmtId="14" fontId="29" fillId="3" borderId="43" xfId="0" applyNumberFormat="1" applyFont="1" applyFill="1" applyBorder="1" applyAlignment="1" applyProtection="1">
      <alignment horizontal="center" wrapText="1"/>
      <protection locked="0"/>
    </xf>
    <xf numFmtId="0" fontId="32" fillId="3" borderId="61" xfId="0" applyFont="1" applyFill="1" applyBorder="1" applyAlignment="1" applyProtection="1">
      <alignment horizontal="center" vertical="center" wrapText="1"/>
      <protection locked="0"/>
    </xf>
    <xf numFmtId="0" fontId="32" fillId="3" borderId="99" xfId="0" applyFont="1" applyFill="1" applyBorder="1" applyAlignment="1" applyProtection="1">
      <alignment horizontal="center" vertical="center" wrapText="1"/>
      <protection locked="0"/>
    </xf>
    <xf numFmtId="0" fontId="55" fillId="3" borderId="55" xfId="0" applyFont="1" applyFill="1" applyBorder="1" applyAlignment="1" applyProtection="1">
      <alignment horizontal="left" vertical="center" wrapText="1" indent="1"/>
      <protection locked="0"/>
    </xf>
    <xf numFmtId="0" fontId="55" fillId="3" borderId="62" xfId="0" applyFont="1" applyFill="1" applyBorder="1" applyAlignment="1" applyProtection="1">
      <alignment horizontal="left" vertical="center" wrapText="1" indent="1"/>
      <protection locked="0"/>
    </xf>
    <xf numFmtId="0" fontId="55" fillId="3" borderId="105" xfId="0" applyFont="1" applyFill="1" applyBorder="1" applyAlignment="1" applyProtection="1">
      <alignment horizontal="left" vertical="center" wrapText="1" indent="1"/>
      <protection locked="0"/>
    </xf>
    <xf numFmtId="0" fontId="25" fillId="7" borderId="61" xfId="0" applyFont="1" applyFill="1" applyBorder="1" applyAlignment="1">
      <alignment horizontal="center" vertical="center" wrapText="1"/>
    </xf>
    <xf numFmtId="0" fontId="25" fillId="7" borderId="66" xfId="0" applyFont="1" applyFill="1" applyBorder="1" applyAlignment="1">
      <alignment horizontal="center" vertical="center" wrapText="1"/>
    </xf>
    <xf numFmtId="9" fontId="41" fillId="13" borderId="55" xfId="0" applyNumberFormat="1" applyFont="1" applyFill="1" applyBorder="1" applyAlignment="1" applyProtection="1">
      <alignment horizontal="center" vertical="center" wrapText="1"/>
      <protection locked="0"/>
    </xf>
    <xf numFmtId="9" fontId="41" fillId="13" borderId="66" xfId="0" applyNumberFormat="1" applyFont="1" applyFill="1" applyBorder="1" applyAlignment="1" applyProtection="1">
      <alignment horizontal="center" vertical="center" wrapText="1"/>
      <protection locked="0"/>
    </xf>
    <xf numFmtId="0" fontId="42" fillId="7" borderId="82" xfId="0" applyFont="1" applyFill="1" applyBorder="1" applyAlignment="1">
      <alignment horizontal="center" vertical="center" wrapText="1"/>
    </xf>
    <xf numFmtId="0" fontId="42" fillId="7" borderId="83" xfId="0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center" vertical="center" wrapText="1"/>
    </xf>
    <xf numFmtId="0" fontId="42" fillId="7" borderId="66" xfId="0" applyFont="1" applyFill="1" applyBorder="1" applyAlignment="1">
      <alignment horizontal="center" vertical="center" wrapText="1"/>
    </xf>
    <xf numFmtId="0" fontId="33" fillId="3" borderId="100" xfId="0" applyFont="1" applyFill="1" applyBorder="1" applyAlignment="1" applyProtection="1">
      <alignment horizontal="center" vertical="center" wrapText="1"/>
      <protection locked="0"/>
    </xf>
    <xf numFmtId="0" fontId="33" fillId="3" borderId="72" xfId="0" applyFont="1" applyFill="1" applyBorder="1" applyAlignment="1" applyProtection="1">
      <alignment horizontal="center" vertical="center" wrapText="1"/>
      <protection locked="0"/>
    </xf>
    <xf numFmtId="0" fontId="25" fillId="7" borderId="98" xfId="0" applyFont="1" applyFill="1" applyBorder="1" applyAlignment="1">
      <alignment horizontal="center" vertical="center"/>
    </xf>
    <xf numFmtId="0" fontId="25" fillId="7" borderId="8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wrapText="1"/>
    </xf>
    <xf numFmtId="0" fontId="61" fillId="2" borderId="110" xfId="7" applyNumberFormat="1" applyFont="1" applyFill="1" applyBorder="1" applyAlignment="1" applyProtection="1">
      <alignment horizontal="left" vertical="top" wrapText="1"/>
    </xf>
    <xf numFmtId="0" fontId="61" fillId="2" borderId="0" xfId="7" applyNumberFormat="1" applyFont="1" applyFill="1" applyBorder="1" applyAlignment="1" applyProtection="1">
      <alignment horizontal="left" vertical="top" wrapText="1"/>
    </xf>
    <xf numFmtId="0" fontId="55" fillId="15" borderId="111" xfId="0" applyFont="1" applyFill="1" applyBorder="1" applyAlignment="1" applyProtection="1">
      <alignment horizontal="left" vertical="center" wrapText="1" indent="1"/>
      <protection locked="0"/>
    </xf>
    <xf numFmtId="0" fontId="55" fillId="15" borderId="112" xfId="0" applyFont="1" applyFill="1" applyBorder="1" applyAlignment="1" applyProtection="1">
      <alignment horizontal="left" vertical="center" indent="1"/>
      <protection locked="0"/>
    </xf>
    <xf numFmtId="0" fontId="1" fillId="7" borderId="113" xfId="0" applyFont="1" applyFill="1" applyBorder="1" applyAlignment="1">
      <alignment horizontal="center" vertical="center" wrapText="1"/>
    </xf>
    <xf numFmtId="0" fontId="1" fillId="7" borderId="110" xfId="0" applyFont="1" applyFill="1" applyBorder="1" applyAlignment="1">
      <alignment horizontal="center" vertical="center" wrapText="1"/>
    </xf>
    <xf numFmtId="0" fontId="33" fillId="3" borderId="96" xfId="0" applyFont="1" applyFill="1" applyBorder="1" applyAlignment="1" applyProtection="1">
      <alignment horizontal="center" vertical="center" wrapText="1"/>
      <protection locked="0"/>
    </xf>
    <xf numFmtId="0" fontId="25" fillId="7" borderId="18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5" fillId="7" borderId="27" xfId="0" applyFont="1" applyFill="1" applyBorder="1" applyAlignment="1">
      <alignment horizontal="center" vertical="center" wrapText="1"/>
    </xf>
    <xf numFmtId="0" fontId="52" fillId="8" borderId="16" xfId="7" applyNumberFormat="1" applyFont="1" applyFill="1" applyBorder="1" applyAlignment="1" applyProtection="1">
      <alignment horizontal="left" vertical="center"/>
    </xf>
    <xf numFmtId="0" fontId="52" fillId="8" borderId="16" xfId="7" applyNumberFormat="1" applyFont="1" applyFill="1" applyBorder="1" applyAlignment="1" applyProtection="1">
      <alignment horizontal="left" vertical="center" wrapText="1"/>
    </xf>
    <xf numFmtId="0" fontId="25" fillId="7" borderId="40" xfId="0" applyFont="1" applyFill="1" applyBorder="1" applyAlignment="1">
      <alignment horizontal="left" vertical="center" wrapText="1"/>
    </xf>
    <xf numFmtId="0" fontId="25" fillId="7" borderId="35" xfId="0" applyFont="1" applyFill="1" applyBorder="1" applyAlignment="1">
      <alignment horizontal="left" vertical="center" wrapText="1"/>
    </xf>
    <xf numFmtId="0" fontId="33" fillId="3" borderId="0" xfId="0" applyFont="1" applyFill="1" applyBorder="1" applyAlignment="1" applyProtection="1">
      <alignment horizontal="left" vertical="center" wrapText="1" indent="1"/>
      <protection locked="0"/>
    </xf>
    <xf numFmtId="0" fontId="39" fillId="0" borderId="0" xfId="0" applyFont="1" applyBorder="1" applyAlignment="1">
      <alignment horizontal="left" vertical="center"/>
    </xf>
    <xf numFmtId="0" fontId="40" fillId="2" borderId="0" xfId="0" applyFont="1" applyFill="1" applyBorder="1" applyAlignment="1">
      <alignment horizontal="left"/>
    </xf>
    <xf numFmtId="0" fontId="25" fillId="7" borderId="22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 vertical="center" wrapText="1"/>
    </xf>
    <xf numFmtId="3" fontId="55" fillId="3" borderId="61" xfId="0" applyNumberFormat="1" applyFont="1" applyFill="1" applyBorder="1" applyAlignment="1" applyProtection="1">
      <alignment horizontal="center" vertical="center" wrapText="1"/>
      <protection locked="0"/>
    </xf>
    <xf numFmtId="3" fontId="55" fillId="3" borderId="62" xfId="0" applyNumberFormat="1" applyFont="1" applyFill="1" applyBorder="1" applyAlignment="1" applyProtection="1">
      <alignment horizontal="center" vertical="center" wrapText="1"/>
      <protection locked="0"/>
    </xf>
    <xf numFmtId="3" fontId="55" fillId="3" borderId="66" xfId="0" applyNumberFormat="1" applyFont="1" applyFill="1" applyBorder="1" applyAlignment="1" applyProtection="1">
      <alignment horizontal="center" vertical="center" wrapText="1"/>
      <protection locked="0"/>
    </xf>
    <xf numFmtId="0" fontId="32" fillId="3" borderId="54" xfId="0" applyFont="1" applyFill="1" applyBorder="1" applyAlignment="1" applyProtection="1">
      <alignment horizontal="left" vertical="center" wrapText="1" indent="1"/>
      <protection locked="0"/>
    </xf>
    <xf numFmtId="0" fontId="32" fillId="3" borderId="0" xfId="0" applyFont="1" applyFill="1" applyBorder="1" applyAlignment="1" applyProtection="1">
      <alignment horizontal="left" vertical="center" wrapText="1" indent="1"/>
      <protection locked="0"/>
    </xf>
    <xf numFmtId="0" fontId="58" fillId="3" borderId="74" xfId="0" applyFont="1" applyFill="1" applyBorder="1" applyAlignment="1" applyProtection="1">
      <alignment horizontal="center" vertical="center" wrapText="1"/>
      <protection locked="0"/>
    </xf>
    <xf numFmtId="0" fontId="58" fillId="3" borderId="109" xfId="0" applyFont="1" applyFill="1" applyBorder="1" applyAlignment="1" applyProtection="1">
      <alignment horizontal="center" vertical="center" wrapText="1"/>
      <protection locked="0"/>
    </xf>
    <xf numFmtId="0" fontId="58" fillId="3" borderId="73" xfId="0" applyFont="1" applyFill="1" applyBorder="1" applyAlignment="1" applyProtection="1">
      <alignment horizontal="center" vertical="center" wrapText="1"/>
      <protection locked="0"/>
    </xf>
    <xf numFmtId="0" fontId="55" fillId="3" borderId="102" xfId="0" applyFont="1" applyFill="1" applyBorder="1" applyAlignment="1" applyProtection="1">
      <alignment horizontal="left" vertical="center" wrapText="1" indent="1"/>
      <protection locked="0"/>
    </xf>
    <xf numFmtId="0" fontId="55" fillId="3" borderId="103" xfId="0" applyFont="1" applyFill="1" applyBorder="1" applyAlignment="1" applyProtection="1">
      <alignment horizontal="left" vertical="center" wrapText="1" indent="1"/>
      <protection locked="0"/>
    </xf>
    <xf numFmtId="0" fontId="55" fillId="3" borderId="104" xfId="0" applyFont="1" applyFill="1" applyBorder="1" applyAlignment="1" applyProtection="1">
      <alignment horizontal="left" vertical="center" wrapText="1" indent="1"/>
      <protection locked="0"/>
    </xf>
    <xf numFmtId="0" fontId="58" fillId="13" borderId="74" xfId="0" applyFont="1" applyFill="1" applyBorder="1" applyAlignment="1" applyProtection="1">
      <alignment horizontal="center" vertical="center" wrapText="1"/>
      <protection locked="0"/>
    </xf>
    <xf numFmtId="0" fontId="58" fillId="13" borderId="109" xfId="0" applyFont="1" applyFill="1" applyBorder="1" applyAlignment="1" applyProtection="1">
      <alignment horizontal="center" vertical="center" wrapText="1"/>
      <protection locked="0"/>
    </xf>
    <xf numFmtId="0" fontId="58" fillId="13" borderId="73" xfId="0" applyFont="1" applyFill="1" applyBorder="1" applyAlignment="1" applyProtection="1">
      <alignment horizontal="center" vertical="center" wrapText="1"/>
      <protection locked="0"/>
    </xf>
    <xf numFmtId="0" fontId="58" fillId="13" borderId="101" xfId="0" applyFont="1" applyFill="1" applyBorder="1" applyAlignment="1" applyProtection="1">
      <alignment horizontal="center" vertical="center" wrapText="1"/>
      <protection locked="0"/>
    </xf>
    <xf numFmtId="0" fontId="58" fillId="13" borderId="70" xfId="0" applyFont="1" applyFill="1" applyBorder="1" applyAlignment="1" applyProtection="1">
      <alignment horizontal="center" vertical="center" wrapText="1"/>
      <protection locked="0"/>
    </xf>
    <xf numFmtId="0" fontId="58" fillId="13" borderId="45" xfId="0" applyFont="1" applyFill="1" applyBorder="1" applyAlignment="1" applyProtection="1">
      <alignment horizontal="center" vertical="center" wrapText="1"/>
      <protection locked="0"/>
    </xf>
    <xf numFmtId="0" fontId="55" fillId="13" borderId="102" xfId="0" applyFont="1" applyFill="1" applyBorder="1" applyAlignment="1" applyProtection="1">
      <alignment horizontal="left" vertical="center" wrapText="1" indent="1"/>
      <protection locked="0"/>
    </xf>
    <xf numFmtId="0" fontId="55" fillId="13" borderId="103" xfId="0" applyFont="1" applyFill="1" applyBorder="1" applyAlignment="1" applyProtection="1">
      <alignment horizontal="left" vertical="center" wrapText="1" indent="1"/>
      <protection locked="0"/>
    </xf>
    <xf numFmtId="0" fontId="55" fillId="13" borderId="104" xfId="0" applyFont="1" applyFill="1" applyBorder="1" applyAlignment="1" applyProtection="1">
      <alignment horizontal="left" vertical="center" wrapText="1" indent="1"/>
      <protection locked="0"/>
    </xf>
    <xf numFmtId="0" fontId="25" fillId="7" borderId="117" xfId="0" applyFont="1" applyFill="1" applyBorder="1" applyAlignment="1">
      <alignment horizontal="center" vertical="center" wrapText="1"/>
    </xf>
    <xf numFmtId="0" fontId="25" fillId="7" borderId="115" xfId="0" applyFont="1" applyFill="1" applyBorder="1" applyAlignment="1">
      <alignment horizontal="center" vertical="center" wrapText="1"/>
    </xf>
    <xf numFmtId="0" fontId="25" fillId="7" borderId="116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left" vertical="center"/>
    </xf>
    <xf numFmtId="0" fontId="29" fillId="3" borderId="0" xfId="0" applyFont="1" applyFill="1" applyBorder="1" applyAlignment="1" applyProtection="1">
      <alignment horizontal="center" vertical="center" wrapText="1"/>
      <protection locked="0"/>
    </xf>
    <xf numFmtId="0" fontId="25" fillId="7" borderId="63" xfId="0" applyFont="1" applyFill="1" applyBorder="1" applyAlignment="1">
      <alignment horizontal="left" vertical="center" wrapText="1"/>
    </xf>
    <xf numFmtId="0" fontId="55" fillId="13" borderId="55" xfId="0" applyFont="1" applyFill="1" applyBorder="1" applyAlignment="1" applyProtection="1">
      <alignment horizontal="left" vertical="center" wrapText="1" indent="1"/>
      <protection locked="0"/>
    </xf>
    <xf numFmtId="0" fontId="55" fillId="13" borderId="62" xfId="0" applyFont="1" applyFill="1" applyBorder="1" applyAlignment="1" applyProtection="1">
      <alignment horizontal="left" vertical="center" wrapText="1" indent="1"/>
      <protection locked="0"/>
    </xf>
    <xf numFmtId="0" fontId="55" fillId="13" borderId="105" xfId="0" applyFont="1" applyFill="1" applyBorder="1" applyAlignment="1" applyProtection="1">
      <alignment horizontal="left" vertical="center" wrapText="1" indent="1"/>
      <protection locked="0"/>
    </xf>
    <xf numFmtId="0" fontId="55" fillId="13" borderId="106" xfId="0" applyFont="1" applyFill="1" applyBorder="1" applyAlignment="1" applyProtection="1">
      <alignment horizontal="left" vertical="center" wrapText="1" indent="1"/>
      <protection locked="0"/>
    </xf>
    <xf numFmtId="0" fontId="55" fillId="13" borderId="107" xfId="0" applyFont="1" applyFill="1" applyBorder="1" applyAlignment="1" applyProtection="1">
      <alignment horizontal="left" vertical="center" wrapText="1" indent="1"/>
      <protection locked="0"/>
    </xf>
    <xf numFmtId="0" fontId="55" fillId="13" borderId="108" xfId="0" applyFont="1" applyFill="1" applyBorder="1" applyAlignment="1" applyProtection="1">
      <alignment horizontal="left" vertical="center" wrapText="1" indent="1"/>
      <protection locked="0"/>
    </xf>
    <xf numFmtId="0" fontId="33" fillId="2" borderId="0" xfId="0" applyFont="1" applyFill="1" applyBorder="1" applyAlignment="1">
      <alignment horizontal="left"/>
    </xf>
    <xf numFmtId="0" fontId="25" fillId="7" borderId="62" xfId="0" applyFont="1" applyFill="1" applyBorder="1" applyAlignment="1">
      <alignment horizontal="center" vertical="center" wrapText="1"/>
    </xf>
    <xf numFmtId="0" fontId="25" fillId="7" borderId="114" xfId="0" applyFont="1" applyFill="1" applyBorder="1" applyAlignment="1">
      <alignment horizontal="center" vertical="center" wrapText="1"/>
    </xf>
    <xf numFmtId="0" fontId="55" fillId="3" borderId="106" xfId="0" applyFont="1" applyFill="1" applyBorder="1" applyAlignment="1" applyProtection="1">
      <alignment horizontal="left" vertical="center" wrapText="1" indent="1"/>
      <protection locked="0"/>
    </xf>
    <xf numFmtId="0" fontId="55" fillId="3" borderId="107" xfId="0" applyFont="1" applyFill="1" applyBorder="1" applyAlignment="1" applyProtection="1">
      <alignment horizontal="left" vertical="center" wrapText="1" indent="1"/>
      <protection locked="0"/>
    </xf>
    <xf numFmtId="0" fontId="55" fillId="3" borderId="108" xfId="0" applyFont="1" applyFill="1" applyBorder="1" applyAlignment="1" applyProtection="1">
      <alignment horizontal="left" vertical="center" wrapText="1" indent="1"/>
      <protection locked="0"/>
    </xf>
    <xf numFmtId="0" fontId="25" fillId="7" borderId="43" xfId="0" applyFont="1" applyFill="1" applyBorder="1" applyAlignment="1">
      <alignment horizontal="center" vertical="center" wrapText="1"/>
    </xf>
    <xf numFmtId="0" fontId="25" fillId="7" borderId="70" xfId="0" applyFont="1" applyFill="1" applyBorder="1" applyAlignment="1">
      <alignment horizontal="center" vertical="center" wrapText="1"/>
    </xf>
    <xf numFmtId="0" fontId="25" fillId="7" borderId="45" xfId="0" applyFont="1" applyFill="1" applyBorder="1" applyAlignment="1">
      <alignment horizontal="center" vertical="center" wrapText="1"/>
    </xf>
    <xf numFmtId="0" fontId="25" fillId="7" borderId="42" xfId="0" applyFont="1" applyFill="1" applyBorder="1" applyAlignment="1">
      <alignment horizontal="center" vertical="center" wrapText="1"/>
    </xf>
    <xf numFmtId="0" fontId="25" fillId="7" borderId="57" xfId="0" applyFont="1" applyFill="1" applyBorder="1" applyAlignment="1">
      <alignment horizontal="center" vertical="center" wrapText="1"/>
    </xf>
    <xf numFmtId="0" fontId="25" fillId="7" borderId="67" xfId="0" applyFont="1" applyFill="1" applyBorder="1" applyAlignment="1">
      <alignment horizontal="center" vertical="center" wrapText="1"/>
    </xf>
    <xf numFmtId="0" fontId="25" fillId="7" borderId="81" xfId="0" applyFont="1" applyFill="1" applyBorder="1" applyAlignment="1">
      <alignment horizontal="center" vertical="center" wrapText="1"/>
    </xf>
    <xf numFmtId="0" fontId="25" fillId="7" borderId="82" xfId="0" applyFont="1" applyFill="1" applyBorder="1" applyAlignment="1">
      <alignment horizontal="center" vertical="center" wrapText="1"/>
    </xf>
    <xf numFmtId="0" fontId="25" fillId="7" borderId="83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 applyProtection="1">
      <alignment horizontal="center" vertical="center" wrapText="1"/>
    </xf>
    <xf numFmtId="0" fontId="25" fillId="7" borderId="27" xfId="0" applyFont="1" applyFill="1" applyBorder="1" applyAlignment="1" applyProtection="1">
      <alignment horizontal="center" vertical="center" wrapText="1"/>
    </xf>
    <xf numFmtId="0" fontId="25" fillId="7" borderId="7" xfId="0" applyFont="1" applyFill="1" applyBorder="1" applyAlignment="1" applyProtection="1">
      <alignment horizontal="center" vertical="center" wrapText="1"/>
    </xf>
    <xf numFmtId="0" fontId="25" fillId="12" borderId="18" xfId="0" applyFont="1" applyFill="1" applyBorder="1" applyAlignment="1" applyProtection="1">
      <alignment horizontal="center" vertical="center" wrapText="1"/>
    </xf>
    <xf numFmtId="0" fontId="25" fillId="12" borderId="27" xfId="0" applyFont="1" applyFill="1" applyBorder="1" applyAlignment="1" applyProtection="1">
      <alignment horizontal="center" vertical="center" wrapText="1"/>
    </xf>
    <xf numFmtId="0" fontId="25" fillId="12" borderId="7" xfId="0" applyFont="1" applyFill="1" applyBorder="1" applyAlignment="1" applyProtection="1">
      <alignment horizontal="center" vertical="center" wrapText="1"/>
    </xf>
    <xf numFmtId="0" fontId="26" fillId="4" borderId="5" xfId="0" applyFont="1" applyFill="1" applyBorder="1" applyAlignment="1" applyProtection="1">
      <alignment horizontal="center"/>
    </xf>
    <xf numFmtId="0" fontId="26" fillId="4" borderId="16" xfId="0" applyFont="1" applyFill="1" applyBorder="1" applyAlignment="1" applyProtection="1">
      <alignment horizontal="center"/>
    </xf>
    <xf numFmtId="0" fontId="26" fillId="4" borderId="5" xfId="0" applyFont="1" applyFill="1" applyBorder="1" applyAlignment="1" applyProtection="1">
      <alignment horizontal="center" vertical="center" wrapText="1"/>
    </xf>
    <xf numFmtId="0" fontId="26" fillId="4" borderId="6" xfId="0" applyFont="1" applyFill="1" applyBorder="1" applyAlignment="1" applyProtection="1">
      <alignment horizontal="center" vertical="center" wrapText="1"/>
    </xf>
    <xf numFmtId="0" fontId="8" fillId="2" borderId="1" xfId="7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7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7" applyNumberFormat="1" applyFont="1" applyFill="1" applyBorder="1" applyAlignment="1" applyProtection="1">
      <alignment horizontal="center" vertical="center" wrapText="1"/>
      <protection locked="0"/>
    </xf>
    <xf numFmtId="0" fontId="1" fillId="7" borderId="1" xfId="7" applyNumberFormat="1" applyFont="1" applyFill="1" applyBorder="1" applyAlignment="1" applyProtection="1">
      <alignment horizontal="center" vertical="center" wrapText="1"/>
    </xf>
    <xf numFmtId="0" fontId="33" fillId="0" borderId="63" xfId="0" applyFont="1" applyBorder="1" applyAlignment="1">
      <alignment horizontal="left"/>
    </xf>
    <xf numFmtId="3" fontId="26" fillId="14" borderId="7" xfId="7" applyNumberFormat="1" applyFont="1" applyFill="1" applyBorder="1" applyAlignment="1" applyProtection="1">
      <alignment horizontal="center" vertical="center" wrapText="1"/>
    </xf>
    <xf numFmtId="3" fontId="26" fillId="14" borderId="1" xfId="7" applyNumberFormat="1" applyFont="1" applyFill="1" applyBorder="1" applyAlignment="1" applyProtection="1">
      <alignment horizontal="center" vertical="center" wrapText="1"/>
    </xf>
    <xf numFmtId="170" fontId="30" fillId="2" borderId="0" xfId="7" applyNumberFormat="1" applyFont="1" applyFill="1" applyBorder="1" applyAlignment="1" applyProtection="1">
      <alignment horizontal="left" vertical="center" wrapText="1"/>
    </xf>
    <xf numFmtId="0" fontId="26" fillId="14" borderId="5" xfId="7" applyNumberFormat="1" applyFont="1" applyFill="1" applyBorder="1" applyAlignment="1" applyProtection="1">
      <alignment horizontal="center" vertical="center" wrapText="1"/>
    </xf>
    <xf numFmtId="0" fontId="26" fillId="14" borderId="16" xfId="7" applyNumberFormat="1" applyFont="1" applyFill="1" applyBorder="1" applyAlignment="1" applyProtection="1">
      <alignment horizontal="center" vertical="center" wrapText="1"/>
    </xf>
    <xf numFmtId="0" fontId="26" fillId="14" borderId="6" xfId="7" applyNumberFormat="1" applyFont="1" applyFill="1" applyBorder="1" applyAlignment="1" applyProtection="1">
      <alignment horizontal="center" vertical="center" wrapText="1"/>
    </xf>
    <xf numFmtId="0" fontId="14" fillId="0" borderId="8" xfId="7" applyNumberFormat="1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 applyProtection="1">
      <alignment horizontal="center" vertical="center" wrapText="1"/>
    </xf>
    <xf numFmtId="0" fontId="8" fillId="2" borderId="5" xfId="7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7" applyNumberFormat="1" applyFont="1" applyFill="1" applyBorder="1" applyAlignment="1" applyProtection="1">
      <alignment horizontal="center" vertical="center" wrapText="1"/>
      <protection locked="0"/>
    </xf>
    <xf numFmtId="0" fontId="1" fillId="7" borderId="7" xfId="7" applyNumberFormat="1" applyFont="1" applyFill="1" applyBorder="1" applyAlignment="1" applyProtection="1">
      <alignment horizontal="center" vertical="center" wrapText="1"/>
    </xf>
    <xf numFmtId="0" fontId="52" fillId="8" borderId="50" xfId="7" applyNumberFormat="1" applyFont="1" applyFill="1" applyBorder="1" applyAlignment="1" applyProtection="1">
      <alignment horizontal="left" vertical="center"/>
    </xf>
    <xf numFmtId="3" fontId="42" fillId="14" borderId="7" xfId="7" applyNumberFormat="1" applyFont="1" applyFill="1" applyBorder="1" applyAlignment="1" applyProtection="1">
      <alignment horizontal="center" vertical="center" wrapText="1"/>
    </xf>
    <xf numFmtId="3" fontId="42" fillId="14" borderId="1" xfId="7" applyNumberFormat="1" applyFont="1" applyFill="1" applyBorder="1" applyAlignment="1" applyProtection="1">
      <alignment horizontal="center" vertical="center" wrapText="1"/>
    </xf>
    <xf numFmtId="0" fontId="42" fillId="14" borderId="5" xfId="7" applyNumberFormat="1" applyFont="1" applyFill="1" applyBorder="1" applyAlignment="1" applyProtection="1">
      <alignment horizontal="center" vertical="center" wrapText="1"/>
    </xf>
    <xf numFmtId="0" fontId="42" fillId="14" borderId="16" xfId="7" applyNumberFormat="1" applyFont="1" applyFill="1" applyBorder="1" applyAlignment="1" applyProtection="1">
      <alignment horizontal="center" vertical="center" wrapText="1"/>
    </xf>
    <xf numFmtId="0" fontId="42" fillId="14" borderId="6" xfId="7" applyNumberFormat="1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3" fontId="12" fillId="10" borderId="1" xfId="7" applyNumberFormat="1" applyFont="1" applyFill="1" applyBorder="1" applyAlignment="1" applyProtection="1">
      <alignment horizontal="center" vertical="center"/>
    </xf>
    <xf numFmtId="3" fontId="12" fillId="3" borderId="18" xfId="7" applyNumberFormat="1" applyFont="1" applyFill="1" applyBorder="1" applyAlignment="1" applyProtection="1">
      <alignment horizontal="center" vertical="center"/>
    </xf>
    <xf numFmtId="3" fontId="12" fillId="3" borderId="27" xfId="7" applyNumberFormat="1" applyFont="1" applyFill="1" applyBorder="1" applyAlignment="1" applyProtection="1">
      <alignment horizontal="center" vertical="center"/>
    </xf>
    <xf numFmtId="3" fontId="12" fillId="3" borderId="7" xfId="7" applyNumberFormat="1" applyFont="1" applyFill="1" applyBorder="1" applyAlignment="1" applyProtection="1">
      <alignment horizontal="center" vertical="center"/>
    </xf>
    <xf numFmtId="3" fontId="10" fillId="3" borderId="1" xfId="7" applyNumberFormat="1" applyFont="1" applyFill="1" applyBorder="1" applyAlignment="1" applyProtection="1">
      <alignment horizontal="center" vertical="center" wrapText="1"/>
    </xf>
    <xf numFmtId="0" fontId="26" fillId="9" borderId="6" xfId="0" applyFont="1" applyFill="1" applyBorder="1" applyAlignment="1" applyProtection="1">
      <alignment horizontal="center" vertical="center" wrapText="1"/>
    </xf>
    <xf numFmtId="0" fontId="26" fillId="9" borderId="16" xfId="0" applyFont="1" applyFill="1" applyBorder="1" applyAlignment="1" applyProtection="1">
      <alignment horizontal="center" vertical="center" wrapText="1"/>
    </xf>
    <xf numFmtId="0" fontId="62" fillId="7" borderId="1" xfId="0" applyFont="1" applyFill="1" applyBorder="1" applyAlignment="1" applyProtection="1">
      <alignment horizontal="center" vertical="center" wrapText="1"/>
    </xf>
    <xf numFmtId="0" fontId="62" fillId="7" borderId="7" xfId="0" applyFont="1" applyFill="1" applyBorder="1" applyAlignment="1" applyProtection="1">
      <alignment horizontal="center" vertical="center" wrapText="1"/>
    </xf>
    <xf numFmtId="0" fontId="35" fillId="7" borderId="1" xfId="0" applyFont="1" applyFill="1" applyBorder="1" applyAlignment="1" applyProtection="1">
      <alignment horizontal="center" vertical="center" wrapText="1"/>
    </xf>
    <xf numFmtId="0" fontId="35" fillId="7" borderId="7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 wrapText="1"/>
    </xf>
    <xf numFmtId="0" fontId="25" fillId="7" borderId="118" xfId="0" applyFont="1" applyFill="1" applyBorder="1" applyAlignment="1" applyProtection="1">
      <alignment horizontal="center" vertical="top" wrapText="1"/>
    </xf>
    <xf numFmtId="0" fontId="25" fillId="7" borderId="1" xfId="0" applyFont="1" applyFill="1" applyBorder="1" applyAlignment="1" applyProtection="1">
      <alignment horizontal="center" vertical="top" wrapText="1"/>
    </xf>
    <xf numFmtId="0" fontId="63" fillId="18" borderId="23" xfId="0" applyFont="1" applyFill="1" applyBorder="1" applyAlignment="1" applyProtection="1">
      <alignment horizontal="center" vertical="center" wrapText="1"/>
    </xf>
    <xf numFmtId="0" fontId="63" fillId="18" borderId="9" xfId="0" applyFont="1" applyFill="1" applyBorder="1" applyAlignment="1" applyProtection="1">
      <alignment horizontal="center" vertical="center" wrapText="1"/>
    </xf>
    <xf numFmtId="0" fontId="63" fillId="18" borderId="17" xfId="0" applyFont="1" applyFill="1" applyBorder="1" applyAlignment="1" applyProtection="1">
      <alignment horizontal="center" vertical="center" wrapText="1"/>
    </xf>
    <xf numFmtId="0" fontId="63" fillId="18" borderId="28" xfId="0" applyFont="1" applyFill="1" applyBorder="1" applyAlignment="1" applyProtection="1">
      <alignment horizontal="center" vertical="center" wrapText="1"/>
    </xf>
    <xf numFmtId="0" fontId="63" fillId="18" borderId="8" xfId="0" applyFont="1" applyFill="1" applyBorder="1" applyAlignment="1" applyProtection="1">
      <alignment horizontal="center" vertical="center" wrapText="1"/>
    </xf>
    <xf numFmtId="0" fontId="63" fillId="18" borderId="29" xfId="0" applyFont="1" applyFill="1" applyBorder="1" applyAlignment="1" applyProtection="1">
      <alignment horizontal="center" vertical="center" wrapText="1"/>
    </xf>
    <xf numFmtId="171" fontId="0" fillId="0" borderId="0" xfId="0" applyNumberFormat="1" applyAlignment="1">
      <alignment horizontal="center"/>
    </xf>
    <xf numFmtId="0" fontId="1" fillId="7" borderId="70" xfId="0" applyFont="1" applyFill="1" applyBorder="1" applyAlignment="1">
      <alignment horizontal="center" vertical="center" wrapText="1"/>
    </xf>
    <xf numFmtId="0" fontId="1" fillId="7" borderId="119" xfId="0" applyFont="1" applyFill="1" applyBorder="1" applyAlignment="1">
      <alignment horizontal="center" vertical="center" wrapText="1"/>
    </xf>
    <xf numFmtId="0" fontId="1" fillId="7" borderId="12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2" fillId="8" borderId="0" xfId="7" applyNumberFormat="1" applyFont="1" applyFill="1" applyBorder="1" applyAlignment="1" applyProtection="1">
      <alignment horizontal="center" vertical="center"/>
    </xf>
    <xf numFmtId="0" fontId="64" fillId="8" borderId="0" xfId="7" applyNumberFormat="1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5" fillId="7" borderId="121" xfId="0" applyFont="1" applyFill="1" applyBorder="1" applyAlignment="1">
      <alignment horizontal="center" vertical="center" wrapText="1"/>
    </xf>
    <xf numFmtId="0" fontId="25" fillId="7" borderId="122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</cellXfs>
  <cellStyles count="8">
    <cellStyle name="Millares" xfId="1" builtinId="3"/>
    <cellStyle name="Millares 2" xfId="3" xr:uid="{00000000-0005-0000-0000-000001000000}"/>
    <cellStyle name="Moneda" xfId="2" builtinId="4"/>
    <cellStyle name="Normal" xfId="0" builtinId="0"/>
    <cellStyle name="Normal 2" xfId="4" xr:uid="{00000000-0005-0000-0000-000004000000}"/>
    <cellStyle name="Porcentaje" xfId="5" builtinId="5"/>
    <cellStyle name="Porcentaje 2" xfId="6" xr:uid="{00000000-0005-0000-0000-000006000000}"/>
    <cellStyle name="Texto explicativo 2" xfId="7" xr:uid="{00000000-0005-0000-0000-000007000000}"/>
  </cellStyles>
  <dxfs count="108"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0080"/>
      </font>
    </dxf>
    <dxf>
      <font>
        <b/>
        <i val="0"/>
        <color rgb="FF000080"/>
      </font>
    </dxf>
    <dxf>
      <font>
        <b/>
        <i val="0"/>
        <color rgb="FF000080"/>
      </font>
    </dxf>
    <dxf>
      <font>
        <b/>
        <i val="0"/>
        <color rgb="FF00008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0080"/>
      </font>
    </dxf>
    <dxf>
      <font>
        <b/>
        <i val="0"/>
        <color rgb="FF000080"/>
      </font>
    </dxf>
    <dxf>
      <font>
        <b/>
        <i val="0"/>
        <color rgb="FF00008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008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0080"/>
      </font>
    </dxf>
    <dxf>
      <font>
        <b/>
        <i val="0"/>
        <color rgb="FF00008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4F622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861913</xdr:colOff>
      <xdr:row>35</xdr:row>
      <xdr:rowOff>318330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011888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s-AR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9" tint="-0.249977111117893"/>
  </sheetPr>
  <dimension ref="A2:AS194"/>
  <sheetViews>
    <sheetView showGridLines="0" topLeftCell="A180" zoomScale="81" zoomScaleNormal="81" workbookViewId="0">
      <selection activeCell="B195" sqref="B195"/>
    </sheetView>
  </sheetViews>
  <sheetFormatPr baseColWidth="10" defaultColWidth="11.7109375" defaultRowHeight="15" x14ac:dyDescent="0.25"/>
  <cols>
    <col min="1" max="1" width="2.5703125" customWidth="1"/>
    <col min="2" max="2" width="33" style="1" customWidth="1"/>
    <col min="3" max="3" width="23.42578125" style="1" customWidth="1"/>
    <col min="4" max="4" width="19.140625" style="1" customWidth="1"/>
    <col min="5" max="6" width="19.42578125" style="1" customWidth="1"/>
    <col min="7" max="7" width="17.140625" style="1" customWidth="1"/>
    <col min="8" max="8" width="20.7109375" style="1" customWidth="1"/>
    <col min="9" max="9" width="19.7109375" style="1" customWidth="1"/>
    <col min="10" max="10" width="15.85546875" style="1" bestFit="1" customWidth="1"/>
    <col min="11" max="11" width="12.85546875" style="1" customWidth="1"/>
    <col min="12" max="12" width="13.7109375" style="1" bestFit="1" customWidth="1"/>
    <col min="13" max="14" width="9.140625" style="37" customWidth="1"/>
    <col min="15" max="15" width="29.85546875" style="37" hidden="1" customWidth="1"/>
    <col min="16" max="16" width="9.140625" style="37" hidden="1" customWidth="1"/>
    <col min="17" max="17" width="18.85546875" style="37" hidden="1" customWidth="1"/>
    <col min="18" max="21" width="9.140625" style="37" hidden="1" customWidth="1"/>
    <col min="22" max="24" width="9.140625" style="37" customWidth="1"/>
    <col min="25" max="44" width="11.7109375" style="37"/>
    <col min="45" max="16384" width="11.7109375" style="1"/>
  </cols>
  <sheetData>
    <row r="2" spans="1:24" ht="19.149999999999999" customHeight="1" x14ac:dyDescent="0.25">
      <c r="A2" s="242"/>
      <c r="B2" s="243" t="s">
        <v>71</v>
      </c>
      <c r="C2" s="244"/>
      <c r="D2" s="244"/>
      <c r="E2" s="244"/>
      <c r="F2" s="244"/>
      <c r="G2" s="244"/>
      <c r="H2" s="244"/>
      <c r="I2" s="244"/>
      <c r="J2" s="244"/>
      <c r="K2" s="244"/>
      <c r="L2" s="245"/>
    </row>
    <row r="4" spans="1:24" x14ac:dyDescent="0.25">
      <c r="B4" s="393" t="s">
        <v>1</v>
      </c>
      <c r="C4" s="393"/>
      <c r="D4" s="393"/>
      <c r="E4" s="393" t="s">
        <v>245</v>
      </c>
      <c r="F4" s="393"/>
      <c r="G4" s="399" t="s">
        <v>72</v>
      </c>
      <c r="H4" s="392"/>
      <c r="I4" s="32" t="s">
        <v>2</v>
      </c>
      <c r="J4" s="400" t="s">
        <v>3</v>
      </c>
      <c r="K4" s="401"/>
      <c r="L4" s="402"/>
    </row>
    <row r="5" spans="1:24" x14ac:dyDescent="0.25">
      <c r="B5" s="403"/>
      <c r="C5" s="404"/>
      <c r="D5" s="405"/>
      <c r="E5" s="406"/>
      <c r="F5" s="376"/>
      <c r="G5" s="388"/>
      <c r="H5" s="389"/>
      <c r="I5" s="47"/>
      <c r="J5" s="374"/>
      <c r="K5" s="375"/>
      <c r="L5" s="376"/>
    </row>
    <row r="6" spans="1:24" x14ac:dyDescent="0.25">
      <c r="B6" s="403"/>
      <c r="C6" s="404"/>
      <c r="D6" s="405"/>
      <c r="E6" s="406"/>
      <c r="F6" s="376"/>
      <c r="G6" s="388"/>
      <c r="H6" s="389"/>
      <c r="I6" s="47"/>
      <c r="J6" s="374"/>
      <c r="K6" s="375"/>
      <c r="L6" s="376"/>
    </row>
    <row r="7" spans="1:24" x14ac:dyDescent="0.25">
      <c r="B7" s="403"/>
      <c r="C7" s="404"/>
      <c r="D7" s="405"/>
      <c r="E7" s="406"/>
      <c r="F7" s="376"/>
      <c r="G7" s="388"/>
      <c r="H7" s="389"/>
      <c r="I7" s="48"/>
      <c r="J7" s="374"/>
      <c r="K7" s="375"/>
      <c r="L7" s="376"/>
    </row>
    <row r="8" spans="1:24" x14ac:dyDescent="0.25">
      <c r="B8" s="403"/>
      <c r="C8" s="404"/>
      <c r="D8" s="405"/>
      <c r="E8" s="406"/>
      <c r="F8" s="376"/>
      <c r="G8" s="388"/>
      <c r="H8" s="389"/>
      <c r="I8" s="48"/>
      <c r="J8" s="374"/>
      <c r="K8" s="375"/>
      <c r="L8" s="376"/>
    </row>
    <row r="10" spans="1:24" ht="17.45" customHeight="1" x14ac:dyDescent="0.25">
      <c r="A10" s="242"/>
      <c r="B10" s="390" t="s">
        <v>321</v>
      </c>
      <c r="C10" s="390"/>
      <c r="D10" s="390"/>
      <c r="E10" s="390"/>
      <c r="F10" s="390"/>
      <c r="G10" s="390"/>
      <c r="H10" s="390"/>
      <c r="I10" s="390"/>
      <c r="J10" s="390"/>
      <c r="K10" s="390"/>
      <c r="L10" s="391"/>
      <c r="M10" s="38"/>
      <c r="O10" s="44" t="s">
        <v>316</v>
      </c>
      <c r="Q10" s="45" t="s">
        <v>315</v>
      </c>
      <c r="U10" s="37" t="s">
        <v>248</v>
      </c>
    </row>
    <row r="11" spans="1:24" ht="8.4499999999999993" customHeight="1" thickBot="1" x14ac:dyDescent="0.3">
      <c r="O11" s="44"/>
      <c r="Q11" s="45"/>
    </row>
    <row r="12" spans="1:24" ht="17.45" customHeight="1" thickTop="1" thickBot="1" x14ac:dyDescent="0.3">
      <c r="B12" s="46"/>
      <c r="C12" s="318" t="s">
        <v>309</v>
      </c>
      <c r="D12" s="272"/>
      <c r="E12" s="40"/>
      <c r="F12" s="272"/>
      <c r="G12" s="272"/>
      <c r="H12" s="40"/>
      <c r="I12" s="40"/>
      <c r="J12" s="41"/>
      <c r="K12" s="41"/>
      <c r="L12" s="42"/>
      <c r="M12" s="38"/>
      <c r="O12" s="211" t="s">
        <v>174</v>
      </c>
      <c r="P12" s="209"/>
      <c r="Q12" s="209" t="s">
        <v>4</v>
      </c>
      <c r="R12" s="209"/>
      <c r="S12" s="209"/>
      <c r="T12" s="209"/>
      <c r="U12" s="209">
        <f>C13</f>
        <v>0</v>
      </c>
      <c r="V12" s="209"/>
      <c r="W12" s="209"/>
      <c r="X12" s="209"/>
    </row>
    <row r="13" spans="1:24" ht="36" customHeight="1" thickTop="1" x14ac:dyDescent="0.25">
      <c r="B13" s="5" t="s">
        <v>73</v>
      </c>
      <c r="C13" s="382"/>
      <c r="D13" s="382"/>
      <c r="E13" s="5" t="s">
        <v>74</v>
      </c>
      <c r="F13" s="397"/>
      <c r="G13" s="397"/>
      <c r="H13" s="380" t="s">
        <v>75</v>
      </c>
      <c r="I13" s="380"/>
      <c r="J13" s="383"/>
      <c r="K13" s="383"/>
      <c r="L13" s="383"/>
      <c r="O13" s="144" t="s">
        <v>67</v>
      </c>
      <c r="P13" s="209"/>
      <c r="Q13" s="209" t="s">
        <v>5</v>
      </c>
      <c r="R13" s="209"/>
      <c r="S13" s="209"/>
      <c r="T13" s="209"/>
      <c r="U13" s="209">
        <f>C26</f>
        <v>0</v>
      </c>
      <c r="V13" s="209"/>
      <c r="W13" s="209"/>
      <c r="X13" s="209"/>
    </row>
    <row r="14" spans="1:24" ht="33.6" customHeight="1" x14ac:dyDescent="0.25">
      <c r="B14" s="5" t="s">
        <v>76</v>
      </c>
      <c r="C14" s="359"/>
      <c r="D14" s="359"/>
      <c r="E14" s="5" t="s">
        <v>77</v>
      </c>
      <c r="F14" s="359"/>
      <c r="G14" s="359"/>
      <c r="H14" s="380" t="s">
        <v>246</v>
      </c>
      <c r="I14" s="380"/>
      <c r="J14" s="379"/>
      <c r="K14" s="379"/>
      <c r="L14" s="379"/>
      <c r="O14" s="144" t="s">
        <v>0</v>
      </c>
      <c r="P14" s="209"/>
      <c r="Q14" s="209" t="s">
        <v>6</v>
      </c>
      <c r="R14" s="209"/>
      <c r="S14" s="209"/>
      <c r="T14" s="209"/>
      <c r="U14" s="209">
        <f>C39</f>
        <v>0</v>
      </c>
      <c r="V14" s="209"/>
      <c r="W14" s="209"/>
      <c r="X14" s="209"/>
    </row>
    <row r="15" spans="1:24" ht="33.6" customHeight="1" x14ac:dyDescent="0.25">
      <c r="B15" s="268" t="s">
        <v>296</v>
      </c>
      <c r="C15" s="381"/>
      <c r="D15" s="381"/>
      <c r="E15" s="380" t="s">
        <v>305</v>
      </c>
      <c r="F15" s="380"/>
      <c r="G15" s="305"/>
      <c r="H15" s="395" t="s">
        <v>78</v>
      </c>
      <c r="I15" s="395"/>
      <c r="J15" s="396"/>
      <c r="K15" s="396"/>
      <c r="L15" s="396"/>
      <c r="O15" s="144" t="s">
        <v>68</v>
      </c>
      <c r="P15" s="209"/>
      <c r="Q15" s="209" t="s">
        <v>7</v>
      </c>
      <c r="R15" s="209"/>
      <c r="S15" s="209"/>
      <c r="T15" s="209"/>
      <c r="U15" s="209">
        <f>C52</f>
        <v>0</v>
      </c>
      <c r="V15" s="209"/>
      <c r="W15" s="209"/>
      <c r="X15" s="209"/>
    </row>
    <row r="16" spans="1:24" ht="36" customHeight="1" x14ac:dyDescent="0.25">
      <c r="B16" s="286" t="s">
        <v>298</v>
      </c>
      <c r="C16" s="381"/>
      <c r="D16" s="381"/>
      <c r="E16" s="380" t="s">
        <v>306</v>
      </c>
      <c r="F16" s="380"/>
      <c r="G16" s="303"/>
      <c r="O16" s="144" t="s">
        <v>69</v>
      </c>
      <c r="P16" s="209"/>
      <c r="Q16" s="209" t="s">
        <v>70</v>
      </c>
      <c r="R16" s="209"/>
      <c r="S16" s="209"/>
      <c r="T16" s="209"/>
      <c r="U16" s="209"/>
      <c r="V16" s="209"/>
      <c r="W16" s="209"/>
      <c r="X16" s="209"/>
    </row>
    <row r="17" spans="2:24" ht="13.9" customHeight="1" x14ac:dyDescent="0.25">
      <c r="B17" s="5"/>
      <c r="C17" s="5"/>
      <c r="O17" s="144" t="s">
        <v>64</v>
      </c>
      <c r="P17" s="209"/>
      <c r="Q17" s="209" t="s">
        <v>8</v>
      </c>
      <c r="R17" s="209"/>
      <c r="S17" s="209"/>
      <c r="T17" s="209"/>
      <c r="U17" s="209"/>
      <c r="V17" s="209"/>
      <c r="W17" s="209"/>
      <c r="X17" s="209"/>
    </row>
    <row r="18" spans="2:24" ht="30" customHeight="1" x14ac:dyDescent="0.25">
      <c r="B18" s="357" t="s">
        <v>324</v>
      </c>
      <c r="C18" s="357"/>
      <c r="D18" s="357"/>
      <c r="E18" s="357"/>
      <c r="F18" s="273"/>
      <c r="G18" s="6"/>
      <c r="O18" s="144"/>
      <c r="P18" s="209"/>
      <c r="Q18" s="209" t="s">
        <v>9</v>
      </c>
      <c r="R18" s="209"/>
      <c r="S18" s="209"/>
      <c r="T18" s="209"/>
      <c r="U18" s="209"/>
      <c r="V18" s="209"/>
      <c r="W18" s="209"/>
      <c r="X18" s="209"/>
    </row>
    <row r="19" spans="2:24" ht="26.45" customHeight="1" x14ac:dyDescent="0.25">
      <c r="B19" s="362"/>
      <c r="C19" s="363"/>
      <c r="D19" s="363"/>
      <c r="E19" s="363"/>
      <c r="F19" s="363"/>
      <c r="G19" s="363"/>
      <c r="H19" s="363"/>
      <c r="I19" s="363"/>
      <c r="J19" s="363"/>
      <c r="K19" s="364"/>
      <c r="O19" s="144"/>
      <c r="P19" s="209"/>
      <c r="Q19" s="209" t="s">
        <v>282</v>
      </c>
      <c r="R19" s="209"/>
      <c r="S19" s="209"/>
      <c r="T19" s="209"/>
      <c r="U19" s="209"/>
      <c r="V19" s="209"/>
      <c r="W19" s="209"/>
      <c r="X19" s="209"/>
    </row>
    <row r="20" spans="2:24" ht="26.45" customHeight="1" x14ac:dyDescent="0.25">
      <c r="B20" s="365"/>
      <c r="C20" s="366"/>
      <c r="D20" s="366"/>
      <c r="E20" s="366"/>
      <c r="F20" s="366"/>
      <c r="G20" s="366"/>
      <c r="H20" s="366"/>
      <c r="I20" s="366"/>
      <c r="J20" s="366"/>
      <c r="K20" s="367"/>
      <c r="L20" s="274"/>
      <c r="O20" s="144"/>
      <c r="P20" s="209"/>
      <c r="Q20" s="209" t="s">
        <v>10</v>
      </c>
      <c r="R20" s="209"/>
      <c r="S20" s="209"/>
      <c r="T20" s="209"/>
      <c r="U20" s="209"/>
      <c r="V20" s="209"/>
      <c r="W20" s="209"/>
      <c r="X20" s="209"/>
    </row>
    <row r="21" spans="2:24" ht="27" customHeight="1" x14ac:dyDescent="0.25">
      <c r="B21" s="358" t="s">
        <v>186</v>
      </c>
      <c r="C21" s="358"/>
      <c r="D21" s="358"/>
      <c r="E21" s="5"/>
      <c r="F21" s="36"/>
      <c r="G21" s="36"/>
      <c r="H21" s="26"/>
      <c r="I21" s="5"/>
      <c r="J21" s="275"/>
      <c r="O21" s="144"/>
      <c r="P21" s="209"/>
      <c r="Q21" s="209" t="s">
        <v>11</v>
      </c>
      <c r="R21" s="209"/>
      <c r="S21" s="209"/>
      <c r="T21" s="209"/>
      <c r="U21" s="209"/>
      <c r="V21" s="209"/>
      <c r="W21" s="209"/>
      <c r="X21" s="209"/>
    </row>
    <row r="22" spans="2:24" ht="26.45" customHeight="1" x14ac:dyDescent="0.25">
      <c r="B22" s="362"/>
      <c r="C22" s="363"/>
      <c r="D22" s="363"/>
      <c r="E22" s="363"/>
      <c r="F22" s="363"/>
      <c r="G22" s="363"/>
      <c r="H22" s="363"/>
      <c r="I22" s="363"/>
      <c r="J22" s="363"/>
      <c r="K22" s="364"/>
      <c r="L22" s="275"/>
      <c r="O22" s="144"/>
      <c r="P22" s="209"/>
      <c r="Q22" s="209" t="s">
        <v>12</v>
      </c>
      <c r="R22" s="209"/>
      <c r="S22" s="209"/>
      <c r="T22" s="209"/>
      <c r="U22" s="209"/>
      <c r="V22" s="209"/>
      <c r="W22" s="209"/>
      <c r="X22" s="209"/>
    </row>
    <row r="23" spans="2:24" ht="26.45" customHeight="1" x14ac:dyDescent="0.25">
      <c r="B23" s="365"/>
      <c r="C23" s="366"/>
      <c r="D23" s="366"/>
      <c r="E23" s="366"/>
      <c r="F23" s="366"/>
      <c r="G23" s="366"/>
      <c r="H23" s="366"/>
      <c r="I23" s="366"/>
      <c r="J23" s="366"/>
      <c r="K23" s="367"/>
      <c r="L23" s="275"/>
      <c r="O23" s="144"/>
      <c r="P23" s="209"/>
      <c r="Q23" s="209" t="s">
        <v>13</v>
      </c>
      <c r="R23" s="209"/>
      <c r="S23" s="209"/>
      <c r="T23" s="209"/>
      <c r="U23" s="209"/>
      <c r="V23" s="209"/>
      <c r="W23" s="209"/>
      <c r="X23" s="209"/>
    </row>
    <row r="24" spans="2:24" ht="13.9" customHeight="1" thickBot="1" x14ac:dyDescent="0.3">
      <c r="B24" s="36"/>
      <c r="C24" s="36"/>
      <c r="D24" s="36"/>
      <c r="E24" s="5"/>
      <c r="F24" s="36"/>
      <c r="G24" s="36"/>
      <c r="H24" s="5"/>
      <c r="I24" s="5"/>
      <c r="J24" s="43"/>
      <c r="K24" s="43"/>
      <c r="L24" s="43"/>
      <c r="O24" s="144"/>
      <c r="P24" s="209"/>
      <c r="Q24" s="209" t="s">
        <v>14</v>
      </c>
      <c r="R24" s="209"/>
      <c r="S24" s="209"/>
      <c r="T24" s="209"/>
      <c r="U24" s="209"/>
      <c r="V24" s="209"/>
      <c r="W24" s="209"/>
      <c r="X24" s="209"/>
    </row>
    <row r="25" spans="2:24" ht="17.45" customHeight="1" thickTop="1" thickBot="1" x14ac:dyDescent="0.3">
      <c r="B25" s="46"/>
      <c r="C25" s="338" t="s">
        <v>310</v>
      </c>
      <c r="D25" s="272"/>
      <c r="E25" s="40"/>
      <c r="F25" s="272"/>
      <c r="G25" s="272"/>
      <c r="H25" s="40"/>
      <c r="I25" s="40"/>
      <c r="J25" s="41"/>
      <c r="K25" s="41"/>
      <c r="L25" s="42"/>
      <c r="O25" s="144"/>
      <c r="P25" s="209"/>
      <c r="Q25" s="209" t="s">
        <v>15</v>
      </c>
      <c r="R25" s="209"/>
      <c r="S25" s="209"/>
      <c r="T25" s="209"/>
      <c r="U25" s="209"/>
      <c r="V25" s="209"/>
      <c r="W25" s="209"/>
      <c r="X25" s="209"/>
    </row>
    <row r="26" spans="2:24" ht="47.45" customHeight="1" thickTop="1" x14ac:dyDescent="0.25">
      <c r="B26" s="5" t="s">
        <v>73</v>
      </c>
      <c r="C26" s="382"/>
      <c r="D26" s="382"/>
      <c r="E26" s="5" t="s">
        <v>74</v>
      </c>
      <c r="F26" s="359"/>
      <c r="G26" s="359"/>
      <c r="H26" s="380" t="s">
        <v>75</v>
      </c>
      <c r="I26" s="380"/>
      <c r="J26" s="383"/>
      <c r="K26" s="383"/>
      <c r="L26" s="383"/>
      <c r="O26" s="144"/>
      <c r="P26" s="209"/>
      <c r="Q26" s="209" t="s">
        <v>16</v>
      </c>
      <c r="R26" s="209"/>
      <c r="S26" s="209"/>
      <c r="T26" s="209"/>
      <c r="U26" s="209"/>
      <c r="V26" s="209"/>
      <c r="W26" s="209"/>
      <c r="X26" s="209"/>
    </row>
    <row r="27" spans="2:24" ht="35.450000000000003" customHeight="1" x14ac:dyDescent="0.25">
      <c r="B27" s="5" t="s">
        <v>76</v>
      </c>
      <c r="C27" s="359"/>
      <c r="D27" s="359"/>
      <c r="E27" s="5" t="s">
        <v>77</v>
      </c>
      <c r="F27" s="359"/>
      <c r="G27" s="359"/>
      <c r="H27" s="380" t="s">
        <v>246</v>
      </c>
      <c r="I27" s="380"/>
      <c r="J27" s="379"/>
      <c r="K27" s="379"/>
      <c r="L27" s="379"/>
      <c r="O27" s="144"/>
      <c r="P27" s="209"/>
      <c r="Q27" s="209" t="s">
        <v>17</v>
      </c>
      <c r="R27" s="209"/>
      <c r="S27" s="209"/>
      <c r="T27" s="209"/>
      <c r="U27" s="209"/>
      <c r="V27" s="209"/>
      <c r="W27" s="209"/>
      <c r="X27" s="209"/>
    </row>
    <row r="28" spans="2:24" ht="35.450000000000003" customHeight="1" x14ac:dyDescent="0.25">
      <c r="B28" s="304" t="s">
        <v>296</v>
      </c>
      <c r="C28" s="381"/>
      <c r="D28" s="381"/>
      <c r="E28" s="380" t="s">
        <v>305</v>
      </c>
      <c r="F28" s="380"/>
      <c r="G28" s="305"/>
      <c r="H28" s="395" t="s">
        <v>78</v>
      </c>
      <c r="I28" s="395"/>
      <c r="J28" s="396"/>
      <c r="K28" s="396"/>
      <c r="L28" s="396"/>
      <c r="O28" s="144"/>
      <c r="P28" s="209"/>
      <c r="Q28" s="209" t="s">
        <v>284</v>
      </c>
      <c r="R28" s="209"/>
      <c r="S28" s="209"/>
      <c r="T28" s="209"/>
      <c r="U28" s="209"/>
      <c r="V28" s="209"/>
      <c r="W28" s="209"/>
      <c r="X28" s="209"/>
    </row>
    <row r="29" spans="2:24" ht="36" customHeight="1" x14ac:dyDescent="0.25">
      <c r="B29" s="304" t="s">
        <v>298</v>
      </c>
      <c r="C29" s="381"/>
      <c r="D29" s="381"/>
      <c r="E29" s="380" t="s">
        <v>306</v>
      </c>
      <c r="F29" s="380"/>
      <c r="G29" s="303"/>
      <c r="O29" s="144"/>
      <c r="P29" s="209"/>
      <c r="Q29" s="209" t="s">
        <v>20</v>
      </c>
      <c r="R29" s="209"/>
      <c r="S29" s="209"/>
      <c r="T29" s="209"/>
      <c r="U29" s="209"/>
      <c r="V29" s="209"/>
      <c r="W29" s="209"/>
      <c r="X29" s="209"/>
    </row>
    <row r="30" spans="2:24" ht="15" customHeight="1" x14ac:dyDescent="0.25">
      <c r="B30" s="5"/>
      <c r="C30" s="5"/>
      <c r="O30" s="144"/>
      <c r="P30" s="209"/>
      <c r="Q30" s="209" t="s">
        <v>25</v>
      </c>
      <c r="R30" s="209"/>
      <c r="S30" s="209"/>
      <c r="T30" s="209"/>
      <c r="U30" s="209"/>
      <c r="V30" s="209"/>
      <c r="W30" s="209"/>
      <c r="X30" s="209"/>
    </row>
    <row r="31" spans="2:24" ht="27" customHeight="1" x14ac:dyDescent="0.25">
      <c r="B31" s="357" t="s">
        <v>324</v>
      </c>
      <c r="C31" s="357"/>
      <c r="D31" s="357"/>
      <c r="E31" s="357"/>
      <c r="F31" s="273"/>
      <c r="G31" s="6"/>
      <c r="O31" s="209"/>
      <c r="P31" s="209"/>
      <c r="Q31" s="209" t="s">
        <v>283</v>
      </c>
      <c r="R31" s="209"/>
      <c r="S31" s="209"/>
      <c r="T31" s="209"/>
      <c r="U31" s="209"/>
      <c r="V31" s="209"/>
      <c r="W31" s="209"/>
      <c r="X31" s="209"/>
    </row>
    <row r="32" spans="2:24" ht="27" customHeight="1" x14ac:dyDescent="0.25">
      <c r="B32" s="362"/>
      <c r="C32" s="363"/>
      <c r="D32" s="363"/>
      <c r="E32" s="363"/>
      <c r="F32" s="363"/>
      <c r="G32" s="363"/>
      <c r="H32" s="363"/>
      <c r="I32" s="363"/>
      <c r="J32" s="363"/>
      <c r="K32" s="364"/>
      <c r="L32" s="275"/>
      <c r="O32" s="209"/>
      <c r="P32" s="209"/>
      <c r="Q32" s="209" t="s">
        <v>26</v>
      </c>
      <c r="R32" s="209"/>
      <c r="S32" s="209"/>
      <c r="T32" s="209"/>
      <c r="U32" s="209"/>
      <c r="V32" s="209"/>
      <c r="W32" s="209"/>
      <c r="X32" s="209"/>
    </row>
    <row r="33" spans="2:24" ht="27" customHeight="1" x14ac:dyDescent="0.25">
      <c r="B33" s="365"/>
      <c r="C33" s="366"/>
      <c r="D33" s="366"/>
      <c r="E33" s="366"/>
      <c r="F33" s="366"/>
      <c r="G33" s="366"/>
      <c r="H33" s="366"/>
      <c r="I33" s="366"/>
      <c r="J33" s="366"/>
      <c r="K33" s="367"/>
      <c r="L33" s="275"/>
      <c r="O33" s="209"/>
      <c r="P33" s="209"/>
      <c r="Q33" s="209" t="s">
        <v>286</v>
      </c>
      <c r="R33" s="209"/>
      <c r="S33" s="209"/>
      <c r="T33" s="209"/>
      <c r="U33" s="209"/>
      <c r="V33" s="209"/>
      <c r="W33" s="209"/>
      <c r="X33" s="209"/>
    </row>
    <row r="34" spans="2:24" ht="27" customHeight="1" x14ac:dyDescent="0.25">
      <c r="B34" s="358" t="s">
        <v>186</v>
      </c>
      <c r="C34" s="358"/>
      <c r="D34" s="358"/>
      <c r="E34" s="5"/>
      <c r="F34" s="36"/>
      <c r="G34" s="36"/>
      <c r="I34" s="5"/>
      <c r="J34" s="275"/>
      <c r="K34" s="275"/>
      <c r="L34" s="275"/>
      <c r="O34" s="209"/>
      <c r="P34" s="209"/>
      <c r="Q34" s="209" t="s">
        <v>28</v>
      </c>
      <c r="R34" s="209"/>
      <c r="S34" s="209"/>
      <c r="T34" s="209"/>
      <c r="U34" s="209"/>
      <c r="V34" s="209"/>
      <c r="W34" s="209"/>
      <c r="X34" s="209"/>
    </row>
    <row r="35" spans="2:24" ht="27" customHeight="1" x14ac:dyDescent="0.25">
      <c r="B35" s="362"/>
      <c r="C35" s="363"/>
      <c r="D35" s="363"/>
      <c r="E35" s="363"/>
      <c r="F35" s="363"/>
      <c r="G35" s="363"/>
      <c r="H35" s="363"/>
      <c r="I35" s="363"/>
      <c r="J35" s="363"/>
      <c r="K35" s="364"/>
      <c r="L35" s="275"/>
      <c r="O35" s="209"/>
      <c r="P35" s="209"/>
      <c r="Q35" s="209" t="s">
        <v>285</v>
      </c>
      <c r="R35" s="209"/>
      <c r="S35" s="209"/>
      <c r="T35" s="209"/>
      <c r="U35" s="209"/>
      <c r="V35" s="209"/>
      <c r="W35" s="209"/>
      <c r="X35" s="209"/>
    </row>
    <row r="36" spans="2:24" ht="27" customHeight="1" x14ac:dyDescent="0.25">
      <c r="B36" s="365"/>
      <c r="C36" s="366"/>
      <c r="D36" s="366"/>
      <c r="E36" s="366"/>
      <c r="F36" s="366"/>
      <c r="G36" s="366"/>
      <c r="H36" s="366"/>
      <c r="I36" s="366"/>
      <c r="J36" s="366"/>
      <c r="K36" s="367"/>
      <c r="L36" s="275"/>
      <c r="O36" s="144"/>
      <c r="P36" s="209"/>
      <c r="Q36" s="209" t="s">
        <v>30</v>
      </c>
      <c r="R36" s="209"/>
      <c r="S36" s="209"/>
      <c r="T36" s="209"/>
      <c r="U36" s="209"/>
      <c r="V36" s="209"/>
      <c r="W36" s="209"/>
      <c r="X36" s="209"/>
    </row>
    <row r="37" spans="2:24" ht="14.45" customHeight="1" thickBot="1" x14ac:dyDescent="0.3">
      <c r="B37" s="36"/>
      <c r="C37" s="36"/>
      <c r="D37" s="36"/>
      <c r="E37" s="5"/>
      <c r="F37" s="36"/>
      <c r="G37" s="36"/>
      <c r="H37" s="5"/>
      <c r="I37" s="5"/>
      <c r="J37" s="43"/>
      <c r="K37" s="43"/>
      <c r="L37" s="43"/>
      <c r="O37" s="144"/>
      <c r="P37" s="209"/>
      <c r="Q37" s="209" t="s">
        <v>32</v>
      </c>
      <c r="R37" s="209"/>
      <c r="S37" s="209"/>
      <c r="T37" s="209"/>
      <c r="U37" s="209"/>
      <c r="V37" s="209"/>
      <c r="W37" s="209"/>
      <c r="X37" s="209"/>
    </row>
    <row r="38" spans="2:24" ht="17.45" customHeight="1" thickTop="1" thickBot="1" x14ac:dyDescent="0.3">
      <c r="B38" s="46"/>
      <c r="C38" s="338" t="s">
        <v>311</v>
      </c>
      <c r="D38" s="272"/>
      <c r="E38" s="40"/>
      <c r="F38" s="272"/>
      <c r="G38" s="272"/>
      <c r="H38" s="40"/>
      <c r="I38" s="40"/>
      <c r="J38" s="41"/>
      <c r="K38" s="41"/>
      <c r="L38" s="42"/>
      <c r="O38" s="209"/>
      <c r="P38" s="209"/>
      <c r="Q38" s="209" t="s">
        <v>34</v>
      </c>
      <c r="R38" s="209"/>
      <c r="S38" s="209"/>
      <c r="T38" s="209"/>
      <c r="U38" s="209"/>
      <c r="V38" s="209"/>
      <c r="W38" s="209"/>
      <c r="X38" s="209"/>
    </row>
    <row r="39" spans="2:24" ht="28.9" customHeight="1" thickTop="1" x14ac:dyDescent="0.25">
      <c r="B39" s="5" t="s">
        <v>73</v>
      </c>
      <c r="C39" s="382"/>
      <c r="D39" s="382"/>
      <c r="E39" s="5" t="s">
        <v>74</v>
      </c>
      <c r="F39" s="359"/>
      <c r="G39" s="359"/>
      <c r="H39" s="380" t="s">
        <v>75</v>
      </c>
      <c r="I39" s="380"/>
      <c r="J39" s="383"/>
      <c r="K39" s="383"/>
      <c r="L39" s="383"/>
      <c r="O39" s="209"/>
      <c r="P39" s="209"/>
      <c r="Q39" s="209" t="s">
        <v>36</v>
      </c>
      <c r="R39" s="209"/>
      <c r="S39" s="209"/>
      <c r="T39" s="209"/>
      <c r="U39" s="209"/>
      <c r="V39" s="209"/>
      <c r="W39" s="209"/>
      <c r="X39" s="209"/>
    </row>
    <row r="40" spans="2:24" ht="29.45" customHeight="1" x14ac:dyDescent="0.25">
      <c r="B40" s="5" t="s">
        <v>76</v>
      </c>
      <c r="C40" s="359"/>
      <c r="D40" s="359"/>
      <c r="E40" s="5" t="s">
        <v>77</v>
      </c>
      <c r="F40" s="359"/>
      <c r="G40" s="359"/>
      <c r="H40" s="380" t="s">
        <v>246</v>
      </c>
      <c r="I40" s="380"/>
      <c r="J40" s="379"/>
      <c r="K40" s="379"/>
      <c r="L40" s="379"/>
      <c r="O40" s="209"/>
      <c r="P40" s="209"/>
      <c r="Q40" s="209" t="s">
        <v>38</v>
      </c>
      <c r="R40" s="209"/>
      <c r="S40" s="209"/>
      <c r="T40" s="209"/>
      <c r="U40" s="209"/>
      <c r="V40" s="209"/>
      <c r="W40" s="209"/>
      <c r="X40" s="209"/>
    </row>
    <row r="41" spans="2:24" ht="35.450000000000003" customHeight="1" x14ac:dyDescent="0.25">
      <c r="B41" s="304" t="s">
        <v>296</v>
      </c>
      <c r="C41" s="381"/>
      <c r="D41" s="381"/>
      <c r="E41" s="380" t="s">
        <v>305</v>
      </c>
      <c r="F41" s="380"/>
      <c r="G41" s="305"/>
      <c r="H41" s="395" t="s">
        <v>78</v>
      </c>
      <c r="I41" s="395"/>
      <c r="J41" s="396"/>
      <c r="K41" s="396"/>
      <c r="L41" s="396"/>
      <c r="O41" s="209"/>
      <c r="P41" s="209"/>
      <c r="Q41" s="209" t="s">
        <v>297</v>
      </c>
      <c r="R41" s="209"/>
      <c r="S41" s="209"/>
      <c r="T41" s="209"/>
      <c r="U41" s="209"/>
      <c r="V41" s="209"/>
      <c r="W41" s="209"/>
      <c r="X41" s="209"/>
    </row>
    <row r="42" spans="2:24" ht="36" customHeight="1" x14ac:dyDescent="0.25">
      <c r="B42" s="304" t="s">
        <v>298</v>
      </c>
      <c r="C42" s="381"/>
      <c r="D42" s="381"/>
      <c r="E42" s="380" t="s">
        <v>306</v>
      </c>
      <c r="F42" s="380"/>
      <c r="G42" s="303"/>
      <c r="O42" s="209"/>
      <c r="P42" s="209"/>
      <c r="Q42" s="209"/>
      <c r="R42" s="209"/>
      <c r="S42" s="209"/>
      <c r="T42" s="209"/>
      <c r="U42" s="209"/>
      <c r="V42" s="209"/>
      <c r="W42" s="209"/>
      <c r="X42" s="209"/>
    </row>
    <row r="43" spans="2:24" ht="13.15" customHeight="1" x14ac:dyDescent="0.25">
      <c r="B43" s="5"/>
      <c r="C43" s="5"/>
      <c r="O43" s="209"/>
      <c r="P43" s="209"/>
      <c r="Q43" s="209"/>
      <c r="R43" s="209"/>
      <c r="S43" s="209"/>
      <c r="T43" s="209"/>
      <c r="U43" s="209"/>
      <c r="V43" s="209"/>
      <c r="W43" s="209"/>
      <c r="X43" s="209"/>
    </row>
    <row r="44" spans="2:24" ht="30" customHeight="1" x14ac:dyDescent="0.25">
      <c r="B44" s="357" t="s">
        <v>324</v>
      </c>
      <c r="C44" s="357"/>
      <c r="D44" s="357"/>
      <c r="E44" s="357"/>
      <c r="F44" s="273"/>
      <c r="G44" s="6"/>
      <c r="O44" s="209"/>
      <c r="P44" s="209"/>
      <c r="Q44" s="209"/>
      <c r="R44" s="209"/>
      <c r="S44" s="209"/>
      <c r="T44" s="209"/>
      <c r="U44" s="209"/>
      <c r="V44" s="209"/>
      <c r="W44" s="209"/>
      <c r="X44" s="209"/>
    </row>
    <row r="45" spans="2:24" ht="26.45" customHeight="1" x14ac:dyDescent="0.25">
      <c r="B45" s="362"/>
      <c r="C45" s="363"/>
      <c r="D45" s="363"/>
      <c r="E45" s="363"/>
      <c r="F45" s="363"/>
      <c r="G45" s="363"/>
      <c r="H45" s="363"/>
      <c r="I45" s="363"/>
      <c r="J45" s="363"/>
      <c r="K45" s="364"/>
      <c r="L45" s="274"/>
      <c r="O45" s="209"/>
      <c r="P45" s="209"/>
      <c r="Q45" s="209"/>
      <c r="R45" s="209"/>
      <c r="S45" s="209"/>
      <c r="T45" s="209"/>
      <c r="U45" s="209"/>
      <c r="V45" s="209"/>
      <c r="W45" s="209"/>
      <c r="X45" s="209"/>
    </row>
    <row r="46" spans="2:24" ht="30" customHeight="1" x14ac:dyDescent="0.25">
      <c r="B46" s="365"/>
      <c r="C46" s="366"/>
      <c r="D46" s="366"/>
      <c r="E46" s="366"/>
      <c r="F46" s="366"/>
      <c r="G46" s="366"/>
      <c r="H46" s="366"/>
      <c r="I46" s="366"/>
      <c r="J46" s="366"/>
      <c r="K46" s="367"/>
      <c r="L46" s="274"/>
      <c r="O46" s="209"/>
      <c r="P46" s="209"/>
      <c r="Q46" s="209"/>
      <c r="R46" s="209"/>
      <c r="S46" s="209"/>
      <c r="T46" s="209"/>
      <c r="U46" s="209"/>
      <c r="V46" s="209"/>
      <c r="W46" s="209"/>
      <c r="X46" s="209"/>
    </row>
    <row r="47" spans="2:24" ht="30" customHeight="1" x14ac:dyDescent="0.25">
      <c r="B47" s="358" t="s">
        <v>186</v>
      </c>
      <c r="C47" s="358"/>
      <c r="D47" s="358"/>
      <c r="E47" s="5"/>
      <c r="F47" s="6"/>
      <c r="G47" s="6"/>
      <c r="I47" s="5"/>
      <c r="J47" s="274"/>
      <c r="K47" s="274"/>
      <c r="L47" s="274"/>
      <c r="O47" s="209"/>
      <c r="P47" s="209"/>
      <c r="Q47" s="209"/>
      <c r="R47" s="209"/>
      <c r="S47" s="209"/>
      <c r="T47" s="209"/>
      <c r="U47" s="209"/>
      <c r="V47" s="209"/>
      <c r="W47" s="209"/>
      <c r="X47" s="209"/>
    </row>
    <row r="48" spans="2:24" ht="26.45" customHeight="1" x14ac:dyDescent="0.25">
      <c r="B48" s="362"/>
      <c r="C48" s="363"/>
      <c r="D48" s="363"/>
      <c r="E48" s="363"/>
      <c r="F48" s="363"/>
      <c r="G48" s="363"/>
      <c r="H48" s="363"/>
      <c r="I48" s="363"/>
      <c r="J48" s="363"/>
      <c r="K48" s="364"/>
      <c r="L48" s="274"/>
      <c r="O48" s="209"/>
      <c r="P48" s="209"/>
      <c r="Q48" s="209"/>
      <c r="R48" s="209"/>
      <c r="S48" s="209"/>
      <c r="T48" s="209"/>
      <c r="U48" s="209"/>
      <c r="V48" s="209"/>
      <c r="W48" s="209"/>
      <c r="X48" s="209"/>
    </row>
    <row r="49" spans="1:24" ht="28.15" customHeight="1" x14ac:dyDescent="0.25">
      <c r="B49" s="365"/>
      <c r="C49" s="366"/>
      <c r="D49" s="366"/>
      <c r="E49" s="366"/>
      <c r="F49" s="366"/>
      <c r="G49" s="366"/>
      <c r="H49" s="366"/>
      <c r="I49" s="366"/>
      <c r="J49" s="366"/>
      <c r="K49" s="367"/>
      <c r="L49" s="274"/>
      <c r="O49" s="144"/>
      <c r="P49" s="209"/>
      <c r="Q49" s="209"/>
      <c r="R49" s="209"/>
      <c r="S49" s="209"/>
      <c r="T49" s="209"/>
      <c r="U49" s="209"/>
      <c r="V49" s="209"/>
      <c r="W49" s="209"/>
      <c r="X49" s="209"/>
    </row>
    <row r="50" spans="1:24" ht="15" customHeight="1" thickBot="1" x14ac:dyDescent="0.3">
      <c r="A50" s="1"/>
      <c r="B50" s="35"/>
      <c r="C50" s="6"/>
      <c r="D50" s="6"/>
      <c r="E50" s="5"/>
      <c r="F50" s="6"/>
      <c r="G50" s="6"/>
      <c r="H50" s="5"/>
      <c r="I50" s="5"/>
      <c r="J50" s="274"/>
      <c r="K50" s="274"/>
      <c r="L50" s="274"/>
      <c r="O50" s="209"/>
      <c r="P50" s="209"/>
      <c r="Q50" s="209"/>
      <c r="R50" s="209"/>
      <c r="S50" s="209"/>
      <c r="T50" s="209"/>
      <c r="U50" s="209"/>
      <c r="V50" s="209"/>
      <c r="W50" s="209"/>
      <c r="X50" s="209"/>
    </row>
    <row r="51" spans="1:24" ht="17.45" customHeight="1" thickTop="1" thickBot="1" x14ac:dyDescent="0.3">
      <c r="B51" s="46"/>
      <c r="C51" s="338" t="s">
        <v>312</v>
      </c>
      <c r="D51" s="272"/>
      <c r="E51" s="40"/>
      <c r="F51" s="272"/>
      <c r="G51" s="272"/>
      <c r="H51" s="40"/>
      <c r="I51" s="40"/>
      <c r="J51" s="41"/>
      <c r="K51" s="41"/>
      <c r="L51" s="42"/>
      <c r="O51" s="209"/>
      <c r="P51" s="209"/>
      <c r="Q51" s="209"/>
      <c r="R51" s="209"/>
      <c r="S51" s="209"/>
      <c r="T51" s="209"/>
      <c r="U51" s="209"/>
      <c r="V51" s="209"/>
      <c r="W51" s="209"/>
      <c r="X51" s="209"/>
    </row>
    <row r="52" spans="1:24" ht="28.9" customHeight="1" thickTop="1" x14ac:dyDescent="0.25">
      <c r="B52" s="5" t="s">
        <v>73</v>
      </c>
      <c r="C52" s="382"/>
      <c r="D52" s="382"/>
      <c r="E52" s="5" t="s">
        <v>74</v>
      </c>
      <c r="F52" s="359"/>
      <c r="G52" s="359"/>
      <c r="H52" s="380" t="s">
        <v>75</v>
      </c>
      <c r="I52" s="380"/>
      <c r="J52" s="383"/>
      <c r="K52" s="383"/>
      <c r="L52" s="383"/>
      <c r="M52" s="38"/>
      <c r="X52" s="209"/>
    </row>
    <row r="53" spans="1:24" ht="28.9" customHeight="1" x14ac:dyDescent="0.25">
      <c r="B53" s="5" t="s">
        <v>76</v>
      </c>
      <c r="C53" s="359"/>
      <c r="D53" s="359"/>
      <c r="E53" s="5" t="s">
        <v>77</v>
      </c>
      <c r="F53" s="359"/>
      <c r="G53" s="359"/>
      <c r="H53" s="380" t="s">
        <v>246</v>
      </c>
      <c r="I53" s="380"/>
      <c r="J53" s="379"/>
      <c r="K53" s="379"/>
      <c r="L53" s="379"/>
      <c r="M53" s="38"/>
    </row>
    <row r="54" spans="1:24" ht="32.450000000000003" customHeight="1" x14ac:dyDescent="0.25">
      <c r="B54" s="304" t="s">
        <v>296</v>
      </c>
      <c r="C54" s="381"/>
      <c r="D54" s="381"/>
      <c r="E54" s="380" t="s">
        <v>305</v>
      </c>
      <c r="F54" s="380"/>
      <c r="G54" s="305"/>
      <c r="H54" s="395" t="s">
        <v>78</v>
      </c>
      <c r="I54" s="395"/>
      <c r="J54" s="396"/>
      <c r="K54" s="396"/>
      <c r="L54" s="396"/>
      <c r="M54" s="38"/>
    </row>
    <row r="55" spans="1:24" ht="36" customHeight="1" x14ac:dyDescent="0.25">
      <c r="B55" s="304" t="s">
        <v>298</v>
      </c>
      <c r="C55" s="381"/>
      <c r="D55" s="381"/>
      <c r="E55" s="380" t="s">
        <v>306</v>
      </c>
      <c r="F55" s="380"/>
      <c r="G55" s="303"/>
      <c r="M55" s="38"/>
    </row>
    <row r="56" spans="1:24" ht="13.15" customHeight="1" x14ac:dyDescent="0.25">
      <c r="B56" s="5"/>
      <c r="C56" s="5"/>
      <c r="D56" s="5"/>
      <c r="E56" s="5"/>
      <c r="F56" s="6"/>
      <c r="G56" s="6"/>
      <c r="M56" s="38"/>
    </row>
    <row r="57" spans="1:24" ht="27" customHeight="1" x14ac:dyDescent="0.25">
      <c r="B57" s="357" t="s">
        <v>324</v>
      </c>
      <c r="C57" s="357"/>
      <c r="D57" s="357"/>
      <c r="E57" s="357"/>
      <c r="F57" s="273"/>
      <c r="G57" s="6"/>
      <c r="M57" s="38"/>
    </row>
    <row r="58" spans="1:24" ht="27" customHeight="1" x14ac:dyDescent="0.25">
      <c r="B58" s="362"/>
      <c r="C58" s="363"/>
      <c r="D58" s="363"/>
      <c r="E58" s="363"/>
      <c r="F58" s="363"/>
      <c r="G58" s="363"/>
      <c r="H58" s="363"/>
      <c r="I58" s="363"/>
      <c r="J58" s="363"/>
      <c r="K58" s="364"/>
      <c r="L58" s="274"/>
      <c r="M58" s="38"/>
    </row>
    <row r="59" spans="1:24" ht="27" customHeight="1" x14ac:dyDescent="0.25">
      <c r="B59" s="365"/>
      <c r="C59" s="366"/>
      <c r="D59" s="366"/>
      <c r="E59" s="366"/>
      <c r="F59" s="366"/>
      <c r="G59" s="366"/>
      <c r="H59" s="366"/>
      <c r="I59" s="366"/>
      <c r="J59" s="366"/>
      <c r="K59" s="367"/>
      <c r="L59" s="274"/>
      <c r="M59" s="38"/>
    </row>
    <row r="60" spans="1:24" ht="27" customHeight="1" x14ac:dyDescent="0.25">
      <c r="B60" s="358" t="s">
        <v>186</v>
      </c>
      <c r="C60" s="358"/>
      <c r="D60" s="358"/>
      <c r="E60" s="5"/>
      <c r="F60" s="6"/>
      <c r="G60" s="6"/>
      <c r="I60" s="5"/>
      <c r="J60" s="274"/>
      <c r="K60" s="274"/>
      <c r="L60" s="274"/>
      <c r="M60" s="38"/>
      <c r="Q60" s="208"/>
    </row>
    <row r="61" spans="1:24" ht="27" customHeight="1" x14ac:dyDescent="0.25">
      <c r="B61" s="362"/>
      <c r="C61" s="363"/>
      <c r="D61" s="363"/>
      <c r="E61" s="363"/>
      <c r="F61" s="363"/>
      <c r="G61" s="363"/>
      <c r="H61" s="363"/>
      <c r="I61" s="363"/>
      <c r="J61" s="363"/>
      <c r="K61" s="364"/>
      <c r="L61" s="274"/>
      <c r="M61" s="38"/>
    </row>
    <row r="62" spans="1:24" ht="27" customHeight="1" x14ac:dyDescent="0.25">
      <c r="B62" s="365"/>
      <c r="C62" s="366"/>
      <c r="D62" s="366"/>
      <c r="E62" s="366"/>
      <c r="F62" s="366"/>
      <c r="G62" s="366"/>
      <c r="H62" s="366"/>
      <c r="I62" s="366"/>
      <c r="J62" s="366"/>
      <c r="K62" s="367"/>
      <c r="L62" s="274"/>
      <c r="M62" s="38"/>
      <c r="O62" s="208"/>
    </row>
    <row r="63" spans="1:24" ht="14.45" customHeight="1" x14ac:dyDescent="0.25">
      <c r="B63" s="35"/>
      <c r="C63" s="6"/>
      <c r="D63" s="6"/>
      <c r="E63" s="5"/>
      <c r="F63" s="6"/>
      <c r="G63" s="6"/>
      <c r="H63" s="5"/>
      <c r="I63" s="5"/>
      <c r="J63" s="276"/>
      <c r="K63" s="276"/>
      <c r="L63" s="276"/>
      <c r="M63" s="38"/>
    </row>
    <row r="64" spans="1:24" ht="19.5" customHeight="1" x14ac:dyDescent="0.25">
      <c r="A64" s="242"/>
      <c r="B64" s="390" t="s">
        <v>322</v>
      </c>
      <c r="C64" s="390"/>
      <c r="D64" s="390"/>
      <c r="E64" s="390"/>
      <c r="F64" s="390"/>
      <c r="G64" s="390"/>
      <c r="H64" s="390"/>
      <c r="I64" s="390"/>
      <c r="J64" s="390"/>
      <c r="K64" s="390"/>
      <c r="L64" s="391"/>
      <c r="M64" s="38"/>
      <c r="P64" s="208"/>
      <c r="R64" s="208"/>
      <c r="S64" s="208"/>
      <c r="T64" s="208"/>
      <c r="U64" s="208"/>
    </row>
    <row r="65" spans="2:14" ht="19.5" customHeight="1" x14ac:dyDescent="0.25">
      <c r="B65" s="177" t="s">
        <v>185</v>
      </c>
      <c r="C65" s="49"/>
      <c r="D65" s="49"/>
      <c r="E65"/>
      <c r="F65"/>
      <c r="G65"/>
      <c r="H65"/>
      <c r="I65"/>
      <c r="J65"/>
      <c r="K65"/>
      <c r="L65"/>
      <c r="M65" s="208"/>
      <c r="N65" s="208"/>
    </row>
    <row r="66" spans="2:14" ht="19.5" customHeight="1" x14ac:dyDescent="0.25">
      <c r="B66" s="172" t="s">
        <v>301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8"/>
    </row>
    <row r="67" spans="2:14" ht="19.5" customHeight="1" x14ac:dyDescent="0.25">
      <c r="B67" s="172" t="s">
        <v>313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8"/>
    </row>
    <row r="68" spans="2:14" ht="19.899999999999999" customHeight="1" x14ac:dyDescent="0.25">
      <c r="B68" s="299">
        <f>C13</f>
        <v>0</v>
      </c>
      <c r="C68" s="31"/>
      <c r="D68" s="31"/>
      <c r="E68" s="31"/>
      <c r="F68" s="31"/>
      <c r="G68" s="31"/>
      <c r="H68" s="372" t="str">
        <f>CONCATENATE("Instalaciones - ", B68)</f>
        <v>Instalaciones - 0</v>
      </c>
      <c r="I68" s="373"/>
      <c r="J68" s="38"/>
      <c r="K68" s="3"/>
      <c r="L68" s="3"/>
    </row>
    <row r="69" spans="2:14" ht="16.149999999999999" customHeight="1" x14ac:dyDescent="0.25">
      <c r="B69" s="370" t="s">
        <v>18</v>
      </c>
      <c r="C69" s="392" t="s">
        <v>19</v>
      </c>
      <c r="D69" s="393"/>
      <c r="E69" s="393"/>
      <c r="F69" s="393"/>
      <c r="G69" s="31"/>
      <c r="H69" s="370" t="s">
        <v>247</v>
      </c>
      <c r="I69" s="360"/>
      <c r="J69" s="38"/>
      <c r="K69" s="3"/>
      <c r="L69" s="3"/>
    </row>
    <row r="70" spans="2:14" ht="29.45" customHeight="1" x14ac:dyDescent="0.25">
      <c r="B70" s="371"/>
      <c r="C70" s="171" t="s">
        <v>21</v>
      </c>
      <c r="D70" s="169" t="s">
        <v>22</v>
      </c>
      <c r="E70" s="169" t="s">
        <v>23</v>
      </c>
      <c r="F70" s="169" t="s">
        <v>24</v>
      </c>
      <c r="G70" s="285" t="s">
        <v>302</v>
      </c>
      <c r="H70" s="371"/>
      <c r="I70" s="361"/>
      <c r="J70" s="38"/>
      <c r="K70" s="3"/>
      <c r="L70" s="3"/>
    </row>
    <row r="71" spans="2:14" ht="6" customHeight="1" x14ac:dyDescent="0.25">
      <c r="B71" s="38"/>
      <c r="C71" s="38"/>
      <c r="D71" s="38"/>
      <c r="E71" s="38"/>
      <c r="F71" s="38"/>
      <c r="G71" s="38"/>
      <c r="H71" s="38"/>
      <c r="I71" s="38"/>
      <c r="J71" s="38"/>
      <c r="K71" s="3"/>
      <c r="L71" s="3"/>
    </row>
    <row r="72" spans="2:14" ht="16.149999999999999" customHeight="1" x14ac:dyDescent="0.25">
      <c r="B72" s="368" t="s">
        <v>27</v>
      </c>
      <c r="C72" s="176"/>
      <c r="D72" s="10"/>
      <c r="E72" s="11"/>
      <c r="F72" s="11"/>
      <c r="G72" s="295" t="s">
        <v>300</v>
      </c>
      <c r="H72" s="300">
        <f>SUM(C72:F72)</f>
        <v>0</v>
      </c>
      <c r="L72" s="3"/>
    </row>
    <row r="73" spans="2:14" ht="16.149999999999999" customHeight="1" x14ac:dyDescent="0.25">
      <c r="B73" s="369"/>
      <c r="C73" s="176"/>
      <c r="D73" s="10"/>
      <c r="E73" s="11"/>
      <c r="F73" s="11"/>
      <c r="G73" s="295" t="s">
        <v>299</v>
      </c>
      <c r="H73" s="300">
        <f t="shared" ref="H73:H81" si="0">SUM(C73:F73)</f>
        <v>0</v>
      </c>
      <c r="L73" s="3"/>
    </row>
    <row r="74" spans="2:14" ht="16.149999999999999" customHeight="1" x14ac:dyDescent="0.25">
      <c r="B74" s="368" t="s">
        <v>29</v>
      </c>
      <c r="C74" s="176"/>
      <c r="D74" s="10"/>
      <c r="E74" s="11"/>
      <c r="F74" s="11"/>
      <c r="G74" s="295" t="s">
        <v>300</v>
      </c>
      <c r="H74" s="300">
        <f t="shared" si="0"/>
        <v>0</v>
      </c>
      <c r="I74" s="8"/>
      <c r="J74" s="38"/>
      <c r="K74" s="3"/>
      <c r="L74" s="3"/>
    </row>
    <row r="75" spans="2:14" ht="16.149999999999999" customHeight="1" x14ac:dyDescent="0.25">
      <c r="B75" s="369"/>
      <c r="C75" s="176"/>
      <c r="D75" s="10"/>
      <c r="E75" s="11"/>
      <c r="F75" s="11"/>
      <c r="G75" s="295" t="s">
        <v>299</v>
      </c>
      <c r="H75" s="300">
        <f t="shared" si="0"/>
        <v>0</v>
      </c>
      <c r="I75" s="8"/>
      <c r="J75" s="38"/>
      <c r="K75" s="3"/>
      <c r="L75" s="3"/>
    </row>
    <row r="76" spans="2:14" ht="16.149999999999999" customHeight="1" x14ac:dyDescent="0.25">
      <c r="B76" s="368" t="s">
        <v>31</v>
      </c>
      <c r="C76" s="176"/>
      <c r="D76" s="10"/>
      <c r="E76" s="11"/>
      <c r="F76" s="11"/>
      <c r="G76" s="295" t="s">
        <v>300</v>
      </c>
      <c r="H76" s="300">
        <f t="shared" si="0"/>
        <v>0</v>
      </c>
      <c r="I76" s="8"/>
      <c r="J76" s="38"/>
      <c r="K76" s="3"/>
      <c r="L76" s="3"/>
    </row>
    <row r="77" spans="2:14" ht="16.149999999999999" customHeight="1" x14ac:dyDescent="0.25">
      <c r="B77" s="369"/>
      <c r="C77" s="176"/>
      <c r="D77" s="10"/>
      <c r="E77" s="11"/>
      <c r="F77" s="11"/>
      <c r="G77" s="295" t="s">
        <v>299</v>
      </c>
      <c r="H77" s="300">
        <f t="shared" si="0"/>
        <v>0</v>
      </c>
      <c r="I77" s="8"/>
      <c r="J77" s="38"/>
      <c r="K77" s="3"/>
      <c r="L77" s="3"/>
    </row>
    <row r="78" spans="2:14" ht="16.149999999999999" customHeight="1" x14ac:dyDescent="0.25">
      <c r="B78" s="368" t="s">
        <v>33</v>
      </c>
      <c r="C78" s="176"/>
      <c r="D78" s="10"/>
      <c r="E78" s="11"/>
      <c r="F78" s="11"/>
      <c r="G78" s="295" t="s">
        <v>300</v>
      </c>
      <c r="H78" s="300">
        <f t="shared" si="0"/>
        <v>0</v>
      </c>
      <c r="I78" s="8"/>
      <c r="J78" s="38"/>
      <c r="K78" s="3"/>
      <c r="L78" s="3"/>
    </row>
    <row r="79" spans="2:14" ht="16.149999999999999" customHeight="1" x14ac:dyDescent="0.25">
      <c r="B79" s="369"/>
      <c r="C79" s="176"/>
      <c r="D79" s="10"/>
      <c r="E79" s="11"/>
      <c r="F79" s="11"/>
      <c r="G79" s="295" t="s">
        <v>299</v>
      </c>
      <c r="H79" s="300">
        <f t="shared" si="0"/>
        <v>0</v>
      </c>
      <c r="I79" s="8"/>
      <c r="J79" s="38"/>
      <c r="K79" s="3"/>
      <c r="L79" s="3"/>
    </row>
    <row r="80" spans="2:14" ht="16.149999999999999" customHeight="1" x14ac:dyDescent="0.25">
      <c r="B80" s="384" t="s">
        <v>42</v>
      </c>
      <c r="C80" s="176"/>
      <c r="D80" s="176"/>
      <c r="E80" s="176"/>
      <c r="F80" s="176"/>
      <c r="G80" s="295" t="s">
        <v>300</v>
      </c>
      <c r="H80" s="300">
        <f t="shared" si="0"/>
        <v>0</v>
      </c>
      <c r="I80" s="8"/>
      <c r="J80" s="38"/>
      <c r="K80" s="3"/>
      <c r="L80" s="3"/>
    </row>
    <row r="81" spans="2:17" ht="16.149999999999999" customHeight="1" x14ac:dyDescent="0.25">
      <c r="B81" s="385"/>
      <c r="C81" s="176"/>
      <c r="D81" s="176"/>
      <c r="E81" s="176"/>
      <c r="F81" s="176"/>
      <c r="G81" s="295" t="s">
        <v>299</v>
      </c>
      <c r="H81" s="300">
        <f t="shared" si="0"/>
        <v>0</v>
      </c>
      <c r="I81" s="8"/>
      <c r="J81" s="38"/>
      <c r="K81" s="3"/>
      <c r="L81" s="3"/>
      <c r="Q81" s="104" t="s">
        <v>314</v>
      </c>
    </row>
    <row r="82" spans="2:17" ht="16.149999999999999" customHeight="1" x14ac:dyDescent="0.25">
      <c r="B82" s="296" t="s">
        <v>35</v>
      </c>
      <c r="C82" s="306"/>
      <c r="D82" s="306"/>
      <c r="E82" s="307"/>
      <c r="F82" s="307"/>
      <c r="G82" s="308" t="s">
        <v>302</v>
      </c>
      <c r="H82" s="301" t="s">
        <v>300</v>
      </c>
      <c r="I82" s="301" t="s">
        <v>299</v>
      </c>
      <c r="J82" s="38"/>
      <c r="K82" s="3"/>
      <c r="L82" s="3"/>
      <c r="Q82" s="37" t="s">
        <v>300</v>
      </c>
    </row>
    <row r="83" spans="2:17" ht="16.149999999999999" customHeight="1" x14ac:dyDescent="0.25">
      <c r="B83" s="298"/>
      <c r="C83" s="176"/>
      <c r="D83" s="176"/>
      <c r="E83" s="176"/>
      <c r="F83" s="176"/>
      <c r="G83" s="179"/>
      <c r="H83" s="300">
        <f>IF(G83="varones",SUM(C83:F83),0)</f>
        <v>0</v>
      </c>
      <c r="I83" s="300">
        <f>IF(G83="mujeres",SUM(C83:F83),0)</f>
        <v>0</v>
      </c>
      <c r="J83" s="38"/>
      <c r="K83" s="3"/>
      <c r="L83" s="3"/>
      <c r="Q83" s="37" t="s">
        <v>299</v>
      </c>
    </row>
    <row r="84" spans="2:17" ht="16.149999999999999" customHeight="1" x14ac:dyDescent="0.25">
      <c r="B84" s="298"/>
      <c r="C84" s="176"/>
      <c r="D84" s="176"/>
      <c r="E84" s="176"/>
      <c r="F84" s="176"/>
      <c r="G84" s="179"/>
      <c r="H84" s="300">
        <f>IF(G84="varones",SUM(C84:F84),0)</f>
        <v>0</v>
      </c>
      <c r="I84" s="300">
        <f>IF(G84="mujeres",SUM(C84:F84),0)</f>
        <v>0</v>
      </c>
      <c r="J84" s="38"/>
      <c r="K84" s="3"/>
      <c r="L84" s="3"/>
    </row>
    <row r="85" spans="2:17" ht="16.149999999999999" customHeight="1" x14ac:dyDescent="0.25">
      <c r="B85" s="298"/>
      <c r="C85" s="176"/>
      <c r="D85" s="176"/>
      <c r="E85" s="176"/>
      <c r="F85" s="176"/>
      <c r="G85" s="179"/>
      <c r="H85" s="300">
        <f>IF(G85="varones",SUM(C85:F85),0)</f>
        <v>0</v>
      </c>
      <c r="I85" s="300">
        <f>IF(G85="mujeres",SUM(C85:F85),0)</f>
        <v>0</v>
      </c>
      <c r="J85" s="38"/>
      <c r="K85" s="3"/>
      <c r="L85" s="3"/>
    </row>
    <row r="86" spans="2:17" ht="16.149999999999999" customHeight="1" x14ac:dyDescent="0.25">
      <c r="B86" s="298"/>
      <c r="C86" s="176"/>
      <c r="D86" s="176"/>
      <c r="E86" s="176"/>
      <c r="F86" s="176"/>
      <c r="G86" s="179"/>
      <c r="H86" s="300">
        <f>IF(G86="varones",SUM(C86:F86),0)</f>
        <v>0</v>
      </c>
      <c r="I86" s="300">
        <f>IF(G86="mujeres",SUM(C86:F86),0)</f>
        <v>0</v>
      </c>
      <c r="J86" s="38"/>
      <c r="K86" s="3"/>
      <c r="L86" s="3"/>
    </row>
    <row r="87" spans="2:17" ht="16.149999999999999" customHeight="1" x14ac:dyDescent="0.25">
      <c r="B87" s="298"/>
      <c r="C87" s="176"/>
      <c r="D87" s="176"/>
      <c r="E87" s="176"/>
      <c r="F87" s="176"/>
      <c r="G87" s="179"/>
      <c r="H87" s="300">
        <f>IF(G87="varones",SUM(C87:F87),0)</f>
        <v>0</v>
      </c>
      <c r="I87" s="300">
        <f>IF(G87="mujeres",SUM(C87:F87),0)</f>
        <v>0</v>
      </c>
      <c r="J87" s="38"/>
      <c r="K87" s="3"/>
      <c r="L87" s="3"/>
    </row>
    <row r="88" spans="2:17" ht="16.149999999999999" customHeight="1" x14ac:dyDescent="0.25">
      <c r="B88" s="297" t="s">
        <v>37</v>
      </c>
      <c r="C88" s="309"/>
      <c r="D88" s="310"/>
      <c r="E88" s="311"/>
      <c r="F88" s="311"/>
      <c r="G88" s="308" t="s">
        <v>302</v>
      </c>
      <c r="H88" s="301" t="s">
        <v>300</v>
      </c>
      <c r="I88" s="301" t="s">
        <v>299</v>
      </c>
      <c r="J88" s="38"/>
      <c r="K88" s="3"/>
      <c r="L88" s="3"/>
    </row>
    <row r="89" spans="2:17" ht="16.149999999999999" customHeight="1" x14ac:dyDescent="0.25">
      <c r="B89" s="298"/>
      <c r="C89" s="178"/>
      <c r="D89" s="178"/>
      <c r="E89" s="179"/>
      <c r="F89" s="179"/>
      <c r="G89" s="179"/>
      <c r="H89" s="300">
        <f>IF(G89="varones",SUM(C89:F89),0)</f>
        <v>0</v>
      </c>
      <c r="I89" s="300">
        <f>IF(G89="mujeres",SUM(C89:F89),0)</f>
        <v>0</v>
      </c>
      <c r="J89" s="38"/>
      <c r="K89" s="3"/>
      <c r="L89" s="3"/>
    </row>
    <row r="90" spans="2:17" ht="16.149999999999999" customHeight="1" x14ac:dyDescent="0.25">
      <c r="B90" s="298"/>
      <c r="C90" s="178"/>
      <c r="D90" s="178"/>
      <c r="E90" s="179"/>
      <c r="F90" s="179"/>
      <c r="G90" s="179"/>
      <c r="H90" s="300">
        <f>IF(G90="varones",SUM(C90:F90),0)</f>
        <v>0</v>
      </c>
      <c r="I90" s="300">
        <f>IF(G90="mujeres",SUM(C90:F90),0)</f>
        <v>0</v>
      </c>
      <c r="J90" s="38"/>
      <c r="K90" s="3"/>
      <c r="L90" s="3"/>
    </row>
    <row r="91" spans="2:17" ht="16.149999999999999" customHeight="1" x14ac:dyDescent="0.25">
      <c r="B91" s="298"/>
      <c r="C91" s="178"/>
      <c r="D91" s="178"/>
      <c r="E91" s="179"/>
      <c r="F91" s="179"/>
      <c r="G91" s="179"/>
      <c r="H91" s="300">
        <f>IF(G91="varones",SUM(C91:F91),0)</f>
        <v>0</v>
      </c>
      <c r="I91" s="300">
        <f>IF(G91="mujeres",SUM(C91:F91),0)</f>
        <v>0</v>
      </c>
      <c r="J91" s="38"/>
      <c r="K91" s="3"/>
      <c r="L91" s="3"/>
    </row>
    <row r="92" spans="2:17" ht="16.149999999999999" customHeight="1" x14ac:dyDescent="0.25">
      <c r="B92" s="297" t="s">
        <v>39</v>
      </c>
      <c r="C92" s="309"/>
      <c r="D92" s="310"/>
      <c r="E92" s="311"/>
      <c r="F92" s="311"/>
      <c r="G92" s="308" t="s">
        <v>302</v>
      </c>
      <c r="H92" s="301" t="s">
        <v>300</v>
      </c>
      <c r="I92" s="301" t="s">
        <v>299</v>
      </c>
      <c r="J92" s="38"/>
      <c r="K92" s="3"/>
      <c r="L92" s="3"/>
    </row>
    <row r="93" spans="2:17" ht="16.149999999999999" customHeight="1" x14ac:dyDescent="0.25">
      <c r="B93" s="298"/>
      <c r="C93" s="178"/>
      <c r="D93" s="178"/>
      <c r="E93" s="179"/>
      <c r="F93" s="179"/>
      <c r="G93" s="179"/>
      <c r="H93" s="300">
        <f t="shared" ref="H93:H98" si="1">IF(G93="varones",SUM(C93:F93),0)</f>
        <v>0</v>
      </c>
      <c r="I93" s="300">
        <f t="shared" ref="I93:I98" si="2">IF(G93="mujeres",SUM(C93:F93),0)</f>
        <v>0</v>
      </c>
      <c r="J93" s="38"/>
      <c r="K93" s="3"/>
      <c r="L93" s="3"/>
    </row>
    <row r="94" spans="2:17" ht="16.149999999999999" customHeight="1" x14ac:dyDescent="0.25">
      <c r="B94" s="298"/>
      <c r="C94" s="178"/>
      <c r="D94" s="178"/>
      <c r="E94" s="179"/>
      <c r="F94" s="179"/>
      <c r="G94" s="179"/>
      <c r="H94" s="300">
        <f t="shared" si="1"/>
        <v>0</v>
      </c>
      <c r="I94" s="300">
        <f t="shared" si="2"/>
        <v>0</v>
      </c>
      <c r="J94" s="38"/>
      <c r="K94" s="3"/>
      <c r="L94" s="3"/>
    </row>
    <row r="95" spans="2:17" ht="16.149999999999999" customHeight="1" x14ac:dyDescent="0.25">
      <c r="B95" s="298"/>
      <c r="C95" s="178"/>
      <c r="D95" s="178"/>
      <c r="E95" s="179"/>
      <c r="F95" s="179"/>
      <c r="G95" s="179"/>
      <c r="H95" s="300">
        <f t="shared" si="1"/>
        <v>0</v>
      </c>
      <c r="I95" s="300">
        <f t="shared" si="2"/>
        <v>0</v>
      </c>
      <c r="J95" s="38"/>
      <c r="K95" s="3"/>
      <c r="L95" s="3"/>
    </row>
    <row r="96" spans="2:17" ht="16.149999999999999" customHeight="1" x14ac:dyDescent="0.25">
      <c r="B96" s="298"/>
      <c r="C96" s="178"/>
      <c r="D96" s="178"/>
      <c r="E96" s="179"/>
      <c r="F96" s="179"/>
      <c r="G96" s="179"/>
      <c r="H96" s="300">
        <f t="shared" si="1"/>
        <v>0</v>
      </c>
      <c r="I96" s="300">
        <f t="shared" si="2"/>
        <v>0</v>
      </c>
      <c r="J96" s="38"/>
      <c r="K96" s="3"/>
      <c r="L96" s="3"/>
    </row>
    <row r="97" spans="2:12" ht="16.149999999999999" customHeight="1" x14ac:dyDescent="0.25">
      <c r="B97" s="298"/>
      <c r="C97" s="178"/>
      <c r="D97" s="178"/>
      <c r="E97" s="179"/>
      <c r="F97" s="179"/>
      <c r="G97" s="179"/>
      <c r="H97" s="300">
        <f t="shared" si="1"/>
        <v>0</v>
      </c>
      <c r="I97" s="300">
        <f t="shared" si="2"/>
        <v>0</v>
      </c>
      <c r="J97" s="38"/>
      <c r="K97" s="3"/>
      <c r="L97" s="3"/>
    </row>
    <row r="98" spans="2:12" ht="16.149999999999999" customHeight="1" x14ac:dyDescent="0.25">
      <c r="B98" s="298"/>
      <c r="C98" s="178"/>
      <c r="D98" s="178"/>
      <c r="E98" s="179"/>
      <c r="F98" s="179"/>
      <c r="G98" s="179"/>
      <c r="H98" s="300">
        <f t="shared" si="1"/>
        <v>0</v>
      </c>
      <c r="I98" s="300">
        <f t="shared" si="2"/>
        <v>0</v>
      </c>
      <c r="J98" s="38"/>
      <c r="K98" s="3"/>
      <c r="L98" s="3"/>
    </row>
    <row r="99" spans="2:12" ht="16.149999999999999" customHeight="1" x14ac:dyDescent="0.25">
      <c r="B99" s="297" t="s">
        <v>40</v>
      </c>
      <c r="C99" s="309"/>
      <c r="D99" s="310"/>
      <c r="E99" s="311"/>
      <c r="F99" s="311"/>
      <c r="G99" s="308" t="s">
        <v>302</v>
      </c>
      <c r="H99" s="301" t="s">
        <v>300</v>
      </c>
      <c r="I99" s="301" t="s">
        <v>299</v>
      </c>
      <c r="J99" s="38"/>
      <c r="K99" s="3"/>
      <c r="L99" s="3"/>
    </row>
    <row r="100" spans="2:12" ht="16.149999999999999" customHeight="1" x14ac:dyDescent="0.25">
      <c r="B100" s="298"/>
      <c r="C100" s="178"/>
      <c r="D100" s="178"/>
      <c r="E100" s="179"/>
      <c r="F100" s="179"/>
      <c r="G100" s="179"/>
      <c r="H100" s="300">
        <f t="shared" ref="H100:H105" si="3">IF(G100="varones",SUM(C100:F100),0)</f>
        <v>0</v>
      </c>
      <c r="I100" s="300">
        <f t="shared" ref="I100:I105" si="4">IF(G100="mujeres",SUM(C100:F100),0)</f>
        <v>0</v>
      </c>
      <c r="J100" s="38"/>
      <c r="K100" s="3"/>
      <c r="L100" s="3"/>
    </row>
    <row r="101" spans="2:12" ht="16.149999999999999" customHeight="1" x14ac:dyDescent="0.25">
      <c r="B101" s="298"/>
      <c r="C101" s="178"/>
      <c r="D101" s="178"/>
      <c r="E101" s="179"/>
      <c r="F101" s="179"/>
      <c r="G101" s="179"/>
      <c r="H101" s="300">
        <f t="shared" si="3"/>
        <v>0</v>
      </c>
      <c r="I101" s="300">
        <f t="shared" si="4"/>
        <v>0</v>
      </c>
      <c r="J101" s="38"/>
      <c r="K101" s="3"/>
      <c r="L101" s="3"/>
    </row>
    <row r="102" spans="2:12" ht="16.149999999999999" customHeight="1" x14ac:dyDescent="0.25">
      <c r="B102" s="298"/>
      <c r="C102" s="178"/>
      <c r="D102" s="178"/>
      <c r="E102" s="179"/>
      <c r="F102" s="179"/>
      <c r="G102" s="179"/>
      <c r="H102" s="300">
        <f t="shared" si="3"/>
        <v>0</v>
      </c>
      <c r="I102" s="300">
        <f t="shared" si="4"/>
        <v>0</v>
      </c>
      <c r="J102" s="38"/>
      <c r="K102" s="3"/>
      <c r="L102" s="3"/>
    </row>
    <row r="103" spans="2:12" ht="16.149999999999999" customHeight="1" x14ac:dyDescent="0.25">
      <c r="B103" s="298"/>
      <c r="C103" s="178"/>
      <c r="D103" s="178"/>
      <c r="E103" s="179"/>
      <c r="F103" s="179"/>
      <c r="G103" s="179"/>
      <c r="H103" s="300">
        <f t="shared" si="3"/>
        <v>0</v>
      </c>
      <c r="I103" s="300">
        <f t="shared" si="4"/>
        <v>0</v>
      </c>
      <c r="J103" s="38"/>
      <c r="K103" s="3"/>
      <c r="L103" s="3"/>
    </row>
    <row r="104" spans="2:12" ht="16.149999999999999" customHeight="1" x14ac:dyDescent="0.25">
      <c r="B104" s="298"/>
      <c r="C104" s="178"/>
      <c r="D104" s="178"/>
      <c r="E104" s="179"/>
      <c r="F104" s="179"/>
      <c r="G104" s="179"/>
      <c r="H104" s="300">
        <f t="shared" si="3"/>
        <v>0</v>
      </c>
      <c r="I104" s="300">
        <f t="shared" si="4"/>
        <v>0</v>
      </c>
      <c r="J104" s="38"/>
      <c r="K104" s="3"/>
      <c r="L104" s="3"/>
    </row>
    <row r="105" spans="2:12" ht="16.149999999999999" customHeight="1" x14ac:dyDescent="0.25">
      <c r="B105" s="298"/>
      <c r="C105" s="178"/>
      <c r="D105" s="178"/>
      <c r="E105" s="179"/>
      <c r="F105" s="179"/>
      <c r="G105" s="179"/>
      <c r="H105" s="300">
        <f t="shared" si="3"/>
        <v>0</v>
      </c>
      <c r="I105" s="300">
        <f t="shared" si="4"/>
        <v>0</v>
      </c>
      <c r="J105" s="38"/>
      <c r="K105" s="3"/>
      <c r="L105" s="3"/>
    </row>
    <row r="106" spans="2:12" ht="16.149999999999999" customHeight="1" x14ac:dyDescent="0.25">
      <c r="B106" s="297" t="s">
        <v>41</v>
      </c>
      <c r="C106" s="309"/>
      <c r="D106" s="310"/>
      <c r="E106" s="311"/>
      <c r="F106" s="311"/>
      <c r="G106" s="308" t="s">
        <v>302</v>
      </c>
      <c r="H106" s="301" t="s">
        <v>300</v>
      </c>
      <c r="I106" s="301" t="s">
        <v>299</v>
      </c>
      <c r="J106" s="38"/>
      <c r="K106" s="3"/>
      <c r="L106" s="3"/>
    </row>
    <row r="107" spans="2:12" ht="16.149999999999999" customHeight="1" x14ac:dyDescent="0.25">
      <c r="B107" s="298"/>
      <c r="C107" s="178"/>
      <c r="D107" s="178"/>
      <c r="E107" s="179"/>
      <c r="F107" s="179"/>
      <c r="G107" s="179"/>
      <c r="H107" s="300">
        <f>IF(G107="varones",SUM(C107:F107),0)</f>
        <v>0</v>
      </c>
      <c r="I107" s="300">
        <f>IF(G107="mujeres",SUM(C107:F107),0)</f>
        <v>0</v>
      </c>
      <c r="J107" s="38"/>
      <c r="K107" s="3"/>
      <c r="L107" s="3"/>
    </row>
    <row r="108" spans="2:12" ht="16.149999999999999" customHeight="1" x14ac:dyDescent="0.25">
      <c r="B108" s="298"/>
      <c r="C108" s="178"/>
      <c r="D108" s="178"/>
      <c r="E108" s="179"/>
      <c r="F108" s="179"/>
      <c r="G108" s="179"/>
      <c r="H108" s="300">
        <f>IF(G108="varones",SUM(C108:F108),0)</f>
        <v>0</v>
      </c>
      <c r="I108" s="300">
        <f>IF(G108="mujeres",SUM(C108:F108),0)</f>
        <v>0</v>
      </c>
      <c r="J108" s="38"/>
      <c r="K108" s="3"/>
      <c r="L108" s="3"/>
    </row>
    <row r="109" spans="2:12" ht="16.149999999999999" customHeight="1" x14ac:dyDescent="0.25">
      <c r="B109" s="298"/>
      <c r="C109" s="178"/>
      <c r="D109" s="178"/>
      <c r="E109" s="179"/>
      <c r="F109" s="179"/>
      <c r="G109" s="179"/>
      <c r="H109" s="300">
        <f>IF(G109="varones",SUM(C109:F109),0)</f>
        <v>0</v>
      </c>
      <c r="I109" s="300">
        <f>IF(G109="mujeres",SUM(C109:F109),0)</f>
        <v>0</v>
      </c>
      <c r="J109" s="38"/>
      <c r="K109" s="3"/>
      <c r="L109" s="3"/>
    </row>
    <row r="110" spans="2:12" ht="16.149999999999999" customHeight="1" x14ac:dyDescent="0.25">
      <c r="B110" s="298"/>
      <c r="C110" s="178"/>
      <c r="D110" s="178"/>
      <c r="E110" s="179"/>
      <c r="F110" s="179"/>
      <c r="G110" s="179"/>
      <c r="H110" s="300">
        <f>IF(G110="varones",SUM(C110:F110),0)</f>
        <v>0</v>
      </c>
      <c r="I110" s="300">
        <f>IF(G110="mujeres",SUM(C110:F110),0)</f>
        <v>0</v>
      </c>
      <c r="J110" s="38"/>
      <c r="K110" s="3"/>
      <c r="L110" s="3"/>
    </row>
    <row r="111" spans="2:12" ht="16.149999999999999" customHeight="1" x14ac:dyDescent="0.25">
      <c r="B111" s="298"/>
      <c r="C111" s="178"/>
      <c r="D111" s="178"/>
      <c r="E111" s="179"/>
      <c r="F111" s="179"/>
      <c r="G111" s="179"/>
      <c r="H111" s="300">
        <f>IF(G111="varones",SUM(C111:F111),0)</f>
        <v>0</v>
      </c>
      <c r="I111" s="300">
        <f>IF(G111="mujeres",SUM(C111:F111),0)</f>
        <v>0</v>
      </c>
      <c r="J111" s="38"/>
      <c r="K111" s="3"/>
      <c r="L111" s="3"/>
    </row>
    <row r="112" spans="2:12" ht="16.149999999999999" customHeight="1" x14ac:dyDescent="0.25">
      <c r="B112" s="180" t="s">
        <v>43</v>
      </c>
      <c r="C112" s="302">
        <f>SUM(C72:C111)</f>
        <v>0</v>
      </c>
      <c r="D112" s="302">
        <f>SUM(D72:D111)</f>
        <v>0</v>
      </c>
      <c r="E112" s="302">
        <f>SUM(E72:E111)</f>
        <v>0</v>
      </c>
      <c r="F112" s="302">
        <f>SUM(F72:F111)</f>
        <v>0</v>
      </c>
      <c r="G112" s="9"/>
      <c r="H112" s="302">
        <f>SUM(H83:H111)+H72+H74+H76+H78+H80</f>
        <v>0</v>
      </c>
      <c r="I112" s="302">
        <f>SUM(I83:I111)+H73+H75+H77+H79+H81</f>
        <v>0</v>
      </c>
      <c r="J112" s="38"/>
      <c r="K112" s="3"/>
      <c r="L112" s="3"/>
    </row>
    <row r="113" spans="1:15" ht="16.149999999999999" customHeight="1" x14ac:dyDescent="0.25">
      <c r="B113" s="170" t="s">
        <v>44</v>
      </c>
      <c r="C113" s="394">
        <f>+C112+D112+E112+F112</f>
        <v>0</v>
      </c>
      <c r="D113" s="394"/>
      <c r="E113" s="394"/>
      <c r="F113" s="394"/>
      <c r="G113" s="9"/>
      <c r="H113" s="302" t="s">
        <v>303</v>
      </c>
      <c r="I113" s="302" t="s">
        <v>304</v>
      </c>
      <c r="J113" s="38"/>
      <c r="K113" s="3"/>
      <c r="L113" s="3"/>
    </row>
    <row r="114" spans="1:15" ht="30.75" customHeight="1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38"/>
      <c r="O114" s="38"/>
    </row>
    <row r="115" spans="1:15" ht="18" customHeight="1" x14ac:dyDescent="0.25">
      <c r="A115" s="242"/>
      <c r="B115" s="243" t="s">
        <v>323</v>
      </c>
      <c r="C115" s="246"/>
      <c r="D115" s="246"/>
      <c r="E115" s="246"/>
      <c r="F115" s="246"/>
      <c r="G115" s="246"/>
      <c r="H115" s="246"/>
      <c r="I115" s="246"/>
      <c r="J115" s="246"/>
      <c r="K115" s="246"/>
      <c r="L115" s="247"/>
      <c r="M115" s="39"/>
    </row>
    <row r="116" spans="1:15" ht="15" customHeight="1" x14ac:dyDescent="0.25">
      <c r="B116" s="140" t="s">
        <v>175</v>
      </c>
      <c r="C116" s="140"/>
      <c r="D116" s="140"/>
      <c r="E116" s="140"/>
      <c r="F116" s="140"/>
      <c r="G116" s="140"/>
      <c r="H116" s="140"/>
      <c r="I116" s="140"/>
      <c r="J116" s="27"/>
      <c r="K116" s="27"/>
      <c r="L116" s="27"/>
      <c r="M116" s="39"/>
    </row>
    <row r="117" spans="1:15" ht="15.75" thickBot="1" x14ac:dyDescent="0.3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38"/>
    </row>
    <row r="118" spans="1:15" ht="30" customHeight="1" x14ac:dyDescent="0.25">
      <c r="B118" s="409">
        <f>C13</f>
        <v>0</v>
      </c>
      <c r="C118" s="407" t="s">
        <v>45</v>
      </c>
      <c r="D118" s="12" t="s">
        <v>46</v>
      </c>
      <c r="E118" s="12" t="s">
        <v>47</v>
      </c>
      <c r="F118" s="12" t="s">
        <v>48</v>
      </c>
      <c r="G118" s="13" t="s">
        <v>49</v>
      </c>
      <c r="H118" s="8"/>
      <c r="I118" s="8"/>
      <c r="J118" s="8"/>
      <c r="K118" s="38"/>
      <c r="L118" s="4"/>
      <c r="M118" s="38"/>
    </row>
    <row r="119" spans="1:15" ht="19.149999999999999" customHeight="1" thickBot="1" x14ac:dyDescent="0.3">
      <c r="B119" s="411"/>
      <c r="C119" s="408"/>
      <c r="D119" s="14"/>
      <c r="E119" s="14"/>
      <c r="F119" s="14"/>
      <c r="G119" s="14"/>
      <c r="H119" s="8"/>
      <c r="I119" s="50"/>
      <c r="J119" s="8"/>
      <c r="K119" s="38"/>
      <c r="L119" s="4"/>
      <c r="M119" s="38"/>
    </row>
    <row r="120" spans="1:15" ht="16.149999999999999" customHeight="1" thickBot="1" x14ac:dyDescent="0.3">
      <c r="B120" s="409" t="s">
        <v>81</v>
      </c>
      <c r="C120" s="15" t="s">
        <v>82</v>
      </c>
      <c r="D120" s="277"/>
      <c r="E120" s="277"/>
      <c r="F120" s="277"/>
      <c r="G120" s="277"/>
      <c r="H120" s="16"/>
      <c r="I120" s="16"/>
      <c r="J120" s="16"/>
      <c r="K120" s="38"/>
      <c r="L120" s="17"/>
      <c r="M120" s="38"/>
    </row>
    <row r="121" spans="1:15" ht="16.149999999999999" customHeight="1" thickBot="1" x14ac:dyDescent="0.3">
      <c r="B121" s="410"/>
      <c r="C121" s="18" t="s">
        <v>83</v>
      </c>
      <c r="D121" s="278"/>
      <c r="E121" s="278"/>
      <c r="F121" s="278"/>
      <c r="G121" s="278"/>
      <c r="H121" s="16"/>
      <c r="I121" s="16"/>
      <c r="J121" s="16"/>
      <c r="K121" s="38"/>
      <c r="L121" s="17"/>
    </row>
    <row r="122" spans="1:15" ht="16.149999999999999" customHeight="1" x14ac:dyDescent="0.25">
      <c r="B122" s="410"/>
      <c r="C122" s="51" t="s">
        <v>84</v>
      </c>
      <c r="D122" s="319"/>
      <c r="E122" s="319"/>
      <c r="F122" s="319"/>
      <c r="G122" s="319"/>
      <c r="H122" s="16"/>
      <c r="I122" s="16"/>
      <c r="J122" s="16"/>
      <c r="K122" s="38"/>
      <c r="L122" s="17"/>
    </row>
    <row r="123" spans="1:15" ht="16.149999999999999" customHeight="1" thickBot="1" x14ac:dyDescent="0.3">
      <c r="B123" s="411"/>
      <c r="C123" s="19" t="s">
        <v>50</v>
      </c>
      <c r="D123" s="279">
        <f>D120+(D121*D122)</f>
        <v>0</v>
      </c>
      <c r="E123" s="279">
        <f>E120+(E121*E122)</f>
        <v>0</v>
      </c>
      <c r="F123" s="279">
        <f>F120+(F121*F122)</f>
        <v>0</v>
      </c>
      <c r="G123" s="279">
        <f>G120+(G121*G122)</f>
        <v>0</v>
      </c>
      <c r="H123" s="16"/>
      <c r="I123" s="16"/>
      <c r="J123" s="16"/>
      <c r="K123" s="38"/>
      <c r="L123" s="17"/>
    </row>
    <row r="124" spans="1:15" ht="15" customHeight="1" thickBot="1" x14ac:dyDescent="0.3">
      <c r="B124" s="409" t="s">
        <v>51</v>
      </c>
      <c r="C124" s="28" t="s">
        <v>65</v>
      </c>
      <c r="D124" s="280"/>
      <c r="E124" s="280"/>
      <c r="F124" s="280"/>
      <c r="G124" s="280"/>
      <c r="H124" s="20"/>
      <c r="I124" s="8"/>
      <c r="J124" s="8"/>
      <c r="K124" s="38"/>
      <c r="L124" s="4"/>
    </row>
    <row r="125" spans="1:15" ht="15.75" thickBot="1" x14ac:dyDescent="0.3">
      <c r="B125" s="411"/>
      <c r="C125" s="21" t="s">
        <v>52</v>
      </c>
      <c r="D125" s="280"/>
      <c r="E125" s="280"/>
      <c r="F125" s="280"/>
      <c r="G125" s="280"/>
      <c r="H125" s="20"/>
      <c r="I125" s="8"/>
      <c r="J125" s="8"/>
      <c r="K125" s="38"/>
      <c r="L125" s="4"/>
    </row>
    <row r="126" spans="1:15" x14ac:dyDescent="0.25">
      <c r="B126" s="8"/>
      <c r="C126" s="22"/>
      <c r="D126" s="23"/>
      <c r="E126" s="23"/>
      <c r="F126" s="23"/>
      <c r="G126" s="23"/>
      <c r="H126" s="8"/>
      <c r="I126" s="8"/>
      <c r="J126" s="8"/>
      <c r="K126" s="8"/>
      <c r="L126" s="8"/>
    </row>
    <row r="127" spans="1:15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</row>
    <row r="128" spans="1:15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</row>
    <row r="129" spans="1:44" ht="18.75" x14ac:dyDescent="0.25">
      <c r="A129" s="242"/>
      <c r="B129" s="412" t="s">
        <v>265</v>
      </c>
      <c r="C129" s="412"/>
      <c r="D129" s="412"/>
      <c r="E129" s="412"/>
      <c r="F129" s="246"/>
      <c r="G129" s="246"/>
      <c r="H129" s="246"/>
      <c r="I129" s="246"/>
      <c r="J129" s="246"/>
      <c r="K129" s="246"/>
      <c r="L129" s="247"/>
    </row>
    <row r="130" spans="1:44" ht="15" customHeight="1" x14ac:dyDescent="0.25">
      <c r="B130" s="413" t="s">
        <v>318</v>
      </c>
      <c r="C130" s="413"/>
      <c r="D130" s="413"/>
      <c r="E130" s="413"/>
      <c r="F130" s="413"/>
      <c r="G130" s="248"/>
      <c r="H130" s="24"/>
      <c r="I130" s="24"/>
      <c r="J130" s="7"/>
      <c r="K130" s="7"/>
      <c r="L130" s="7"/>
    </row>
    <row r="131" spans="1:44" ht="15" customHeight="1" x14ac:dyDescent="0.25">
      <c r="B131" s="223"/>
      <c r="C131" s="223"/>
      <c r="D131" s="224"/>
      <c r="E131" s="8"/>
      <c r="F131" s="30"/>
      <c r="G131" s="24"/>
      <c r="H131" s="24"/>
      <c r="I131" s="24"/>
      <c r="J131" s="7"/>
      <c r="K131" s="7"/>
      <c r="L131" s="7"/>
    </row>
    <row r="132" spans="1:44" ht="28.9" customHeight="1" x14ac:dyDescent="0.25">
      <c r="B132" s="399" t="s">
        <v>281</v>
      </c>
      <c r="C132" s="392"/>
      <c r="D132" s="399" t="s">
        <v>53</v>
      </c>
      <c r="E132" s="392"/>
      <c r="F132" s="33" t="s">
        <v>85</v>
      </c>
      <c r="G132" s="33" t="s">
        <v>86</v>
      </c>
      <c r="H132" s="34" t="s">
        <v>54</v>
      </c>
      <c r="I132" s="34" t="s">
        <v>55</v>
      </c>
      <c r="J132" s="34" t="s">
        <v>79</v>
      </c>
      <c r="K132" s="377" t="s">
        <v>57</v>
      </c>
      <c r="L132" s="378"/>
      <c r="AR132" s="1"/>
    </row>
    <row r="133" spans="1:44" ht="13.9" customHeight="1" x14ac:dyDescent="0.25">
      <c r="B133" s="386"/>
      <c r="C133" s="387"/>
      <c r="D133" s="414"/>
      <c r="E133" s="415"/>
      <c r="F133" s="287"/>
      <c r="G133" s="281"/>
      <c r="H133" s="288"/>
      <c r="I133" s="289"/>
      <c r="J133" s="320"/>
      <c r="K133" s="356"/>
      <c r="L133" s="349"/>
      <c r="Q133" s="104" t="s">
        <v>317</v>
      </c>
      <c r="AR133" s="1"/>
    </row>
    <row r="134" spans="1:44" ht="13.9" customHeight="1" x14ac:dyDescent="0.25">
      <c r="B134" s="386"/>
      <c r="C134" s="387"/>
      <c r="D134" s="414"/>
      <c r="E134" s="415"/>
      <c r="F134" s="287"/>
      <c r="G134" s="281"/>
      <c r="H134" s="288"/>
      <c r="I134" s="289"/>
      <c r="J134" s="29"/>
      <c r="K134" s="356"/>
      <c r="L134" s="349"/>
      <c r="Q134" s="37" t="s">
        <v>279</v>
      </c>
      <c r="AR134" s="1"/>
    </row>
    <row r="135" spans="1:44" ht="13.9" customHeight="1" x14ac:dyDescent="0.25">
      <c r="B135" s="386"/>
      <c r="C135" s="387"/>
      <c r="D135" s="414"/>
      <c r="E135" s="415"/>
      <c r="F135" s="287"/>
      <c r="G135" s="281"/>
      <c r="H135" s="288"/>
      <c r="I135" s="289"/>
      <c r="J135" s="29"/>
      <c r="K135" s="356"/>
      <c r="L135" s="349"/>
      <c r="Q135" s="37" t="s">
        <v>280</v>
      </c>
      <c r="AR135" s="1"/>
    </row>
    <row r="136" spans="1:44" ht="13.9" customHeight="1" x14ac:dyDescent="0.25">
      <c r="B136" s="386"/>
      <c r="C136" s="387"/>
      <c r="D136" s="414"/>
      <c r="E136" s="415"/>
      <c r="F136" s="287"/>
      <c r="G136" s="281"/>
      <c r="H136" s="288"/>
      <c r="I136" s="289"/>
      <c r="J136" s="29"/>
      <c r="K136" s="356"/>
      <c r="L136" s="349"/>
      <c r="Q136" s="37" t="s">
        <v>277</v>
      </c>
      <c r="AR136" s="1"/>
    </row>
    <row r="137" spans="1:44" ht="15" customHeight="1" x14ac:dyDescent="0.25">
      <c r="B137" s="386"/>
      <c r="C137" s="387"/>
      <c r="D137" s="414"/>
      <c r="E137" s="415"/>
      <c r="F137" s="287"/>
      <c r="G137" s="281"/>
      <c r="H137" s="288"/>
      <c r="I137" s="289"/>
      <c r="J137" s="29"/>
      <c r="K137" s="356"/>
      <c r="L137" s="349"/>
      <c r="Q137" s="37" t="s">
        <v>278</v>
      </c>
      <c r="AR137" s="1"/>
    </row>
    <row r="138" spans="1:44" ht="15" customHeight="1" x14ac:dyDescent="0.25">
      <c r="B138" s="386"/>
      <c r="C138" s="387"/>
      <c r="D138" s="414"/>
      <c r="E138" s="415"/>
      <c r="F138" s="287"/>
      <c r="G138" s="281"/>
      <c r="H138" s="288"/>
      <c r="I138" s="289"/>
      <c r="J138" s="29"/>
      <c r="K138" s="356"/>
      <c r="L138" s="349"/>
      <c r="AR138" s="1"/>
    </row>
    <row r="139" spans="1:44" ht="15" customHeight="1" x14ac:dyDescent="0.25">
      <c r="B139" s="386"/>
      <c r="C139" s="387"/>
      <c r="D139" s="414"/>
      <c r="E139" s="415"/>
      <c r="F139" s="287"/>
      <c r="G139" s="281"/>
      <c r="H139" s="288"/>
      <c r="I139" s="289"/>
      <c r="J139" s="29"/>
      <c r="K139" s="356"/>
      <c r="L139" s="349"/>
      <c r="AR139" s="1"/>
    </row>
    <row r="140" spans="1:44" ht="15" customHeight="1" x14ac:dyDescent="0.25">
      <c r="B140" s="386"/>
      <c r="C140" s="387"/>
      <c r="D140" s="414"/>
      <c r="E140" s="415"/>
      <c r="F140" s="287"/>
      <c r="G140" s="281"/>
      <c r="H140" s="288"/>
      <c r="I140" s="289"/>
      <c r="J140" s="29"/>
      <c r="K140" s="356"/>
      <c r="L140" s="349"/>
      <c r="AR140" s="1"/>
    </row>
    <row r="141" spans="1:44" ht="13.9" customHeight="1" x14ac:dyDescent="0.25">
      <c r="B141" s="386"/>
      <c r="C141" s="387"/>
      <c r="D141" s="414"/>
      <c r="E141" s="415"/>
      <c r="F141" s="287"/>
      <c r="G141" s="281"/>
      <c r="H141" s="288"/>
      <c r="I141" s="289"/>
      <c r="J141" s="29"/>
      <c r="K141" s="356"/>
      <c r="L141" s="349"/>
      <c r="AR141" s="1"/>
    </row>
    <row r="142" spans="1:44" ht="13.9" customHeight="1" x14ac:dyDescent="0.25">
      <c r="B142" s="386"/>
      <c r="C142" s="387"/>
      <c r="D142" s="414"/>
      <c r="E142" s="415"/>
      <c r="F142" s="287"/>
      <c r="G142" s="281"/>
      <c r="H142" s="288"/>
      <c r="I142" s="289"/>
      <c r="J142" s="29"/>
      <c r="K142" s="356"/>
      <c r="L142" s="349"/>
      <c r="AR142" s="1"/>
    </row>
    <row r="143" spans="1:44" x14ac:dyDescent="0.25">
      <c r="B143" s="386"/>
      <c r="C143" s="387"/>
      <c r="D143" s="414"/>
      <c r="E143" s="415"/>
      <c r="F143" s="287"/>
      <c r="G143" s="281"/>
      <c r="H143" s="288"/>
      <c r="I143" s="289"/>
      <c r="J143" s="29"/>
      <c r="K143" s="356"/>
      <c r="L143" s="349"/>
      <c r="AR143" s="1"/>
    </row>
    <row r="144" spans="1:44" ht="13.9" customHeight="1" x14ac:dyDescent="0.25">
      <c r="B144" s="386"/>
      <c r="C144" s="387"/>
      <c r="D144" s="414"/>
      <c r="E144" s="415"/>
      <c r="F144" s="287"/>
      <c r="G144" s="281"/>
      <c r="H144" s="288"/>
      <c r="I144" s="289"/>
      <c r="J144" s="29"/>
      <c r="K144" s="356"/>
      <c r="L144" s="349"/>
      <c r="AR144" s="1"/>
    </row>
    <row r="145" spans="2:44" ht="13.9" customHeight="1" x14ac:dyDescent="0.25">
      <c r="B145" s="386"/>
      <c r="C145" s="387"/>
      <c r="D145" s="414"/>
      <c r="E145" s="415"/>
      <c r="F145" s="287"/>
      <c r="G145" s="281"/>
      <c r="H145" s="288"/>
      <c r="I145" s="289"/>
      <c r="J145" s="29"/>
      <c r="K145" s="356"/>
      <c r="L145" s="349"/>
      <c r="AR145" s="1"/>
    </row>
    <row r="146" spans="2:44" ht="31.5" customHeight="1" x14ac:dyDescent="0.25">
      <c r="B146" s="399" t="s">
        <v>80</v>
      </c>
      <c r="C146" s="392"/>
      <c r="D146" s="399" t="s">
        <v>61</v>
      </c>
      <c r="E146" s="392"/>
      <c r="F146" s="33" t="s">
        <v>85</v>
      </c>
      <c r="G146" s="33" t="s">
        <v>86</v>
      </c>
      <c r="H146" s="34" t="s">
        <v>62</v>
      </c>
      <c r="I146" s="34" t="s">
        <v>58</v>
      </c>
      <c r="J146" s="34" t="s">
        <v>56</v>
      </c>
      <c r="K146" s="352" t="s">
        <v>60</v>
      </c>
      <c r="L146" s="353"/>
      <c r="M146" s="126"/>
      <c r="AR146" s="1"/>
    </row>
    <row r="147" spans="2:44" ht="13.9" customHeight="1" x14ac:dyDescent="0.25">
      <c r="B147" s="386"/>
      <c r="C147" s="387"/>
      <c r="D147" s="414"/>
      <c r="E147" s="415"/>
      <c r="F147" s="287"/>
      <c r="G147" s="281"/>
      <c r="H147" s="288"/>
      <c r="I147" s="283"/>
      <c r="J147" s="29"/>
      <c r="K147" s="348"/>
      <c r="L147" s="349"/>
      <c r="AR147" s="1"/>
    </row>
    <row r="148" spans="2:44" ht="13.9" customHeight="1" x14ac:dyDescent="0.25">
      <c r="B148" s="386"/>
      <c r="C148" s="387"/>
      <c r="D148" s="414"/>
      <c r="E148" s="415"/>
      <c r="F148" s="287"/>
      <c r="G148" s="281"/>
      <c r="H148" s="288"/>
      <c r="I148" s="283"/>
      <c r="J148" s="29"/>
      <c r="K148" s="348"/>
      <c r="L148" s="349"/>
      <c r="AR148" s="1"/>
    </row>
    <row r="149" spans="2:44" ht="13.9" customHeight="1" x14ac:dyDescent="0.25">
      <c r="B149" s="386"/>
      <c r="C149" s="387"/>
      <c r="D149" s="414"/>
      <c r="E149" s="415"/>
      <c r="F149" s="287"/>
      <c r="G149" s="281"/>
      <c r="H149" s="288"/>
      <c r="I149" s="283"/>
      <c r="J149" s="29"/>
      <c r="K149" s="348"/>
      <c r="L149" s="349"/>
      <c r="AR149" s="1"/>
    </row>
    <row r="150" spans="2:44" ht="13.9" customHeight="1" x14ac:dyDescent="0.25">
      <c r="B150" s="386"/>
      <c r="C150" s="387"/>
      <c r="D150" s="414"/>
      <c r="E150" s="415"/>
      <c r="F150" s="287"/>
      <c r="G150" s="281"/>
      <c r="H150" s="288"/>
      <c r="I150" s="283"/>
      <c r="J150" s="29"/>
      <c r="K150" s="348"/>
      <c r="L150" s="349"/>
      <c r="AR150" s="1"/>
    </row>
    <row r="151" spans="2:44" ht="14.45" customHeight="1" x14ac:dyDescent="0.25">
      <c r="B151" s="386"/>
      <c r="C151" s="387"/>
      <c r="D151" s="414"/>
      <c r="E151" s="415"/>
      <c r="F151" s="287"/>
      <c r="G151" s="281"/>
      <c r="H151" s="288"/>
      <c r="I151" s="283"/>
      <c r="J151" s="29"/>
      <c r="K151" s="348"/>
      <c r="L151" s="349"/>
      <c r="AR151" s="1"/>
    </row>
    <row r="152" spans="2:44" ht="13.9" customHeight="1" x14ac:dyDescent="0.25">
      <c r="B152" s="386"/>
      <c r="C152" s="387"/>
      <c r="D152" s="414"/>
      <c r="E152" s="415"/>
      <c r="F152" s="287"/>
      <c r="G152" s="281"/>
      <c r="H152" s="288"/>
      <c r="I152" s="283"/>
      <c r="J152" s="29"/>
      <c r="K152" s="348"/>
      <c r="L152" s="349"/>
      <c r="AR152" s="1"/>
    </row>
    <row r="153" spans="2:44" ht="13.9" customHeight="1" x14ac:dyDescent="0.25">
      <c r="B153" s="386"/>
      <c r="C153" s="387"/>
      <c r="D153" s="414"/>
      <c r="E153" s="415"/>
      <c r="F153" s="287"/>
      <c r="G153" s="281"/>
      <c r="H153" s="288"/>
      <c r="I153" s="283"/>
      <c r="J153" s="29"/>
      <c r="K153" s="348"/>
      <c r="L153" s="349"/>
      <c r="AR153" s="1"/>
    </row>
    <row r="154" spans="2:44" ht="27" customHeight="1" x14ac:dyDescent="0.25">
      <c r="B154" s="399" t="s">
        <v>63</v>
      </c>
      <c r="C154" s="392"/>
      <c r="D154" s="399" t="s">
        <v>53</v>
      </c>
      <c r="E154" s="392"/>
      <c r="F154" s="33" t="s">
        <v>85</v>
      </c>
      <c r="G154" s="33" t="s">
        <v>86</v>
      </c>
      <c r="H154" s="34" t="s">
        <v>54</v>
      </c>
      <c r="I154" s="34" t="s">
        <v>55</v>
      </c>
      <c r="J154" s="34" t="s">
        <v>56</v>
      </c>
      <c r="K154" s="352" t="s">
        <v>57</v>
      </c>
      <c r="L154" s="353"/>
      <c r="O154" s="38"/>
      <c r="AR154" s="1"/>
    </row>
    <row r="155" spans="2:44" ht="13.9" customHeight="1" x14ac:dyDescent="0.25">
      <c r="B155" s="386"/>
      <c r="C155" s="387"/>
      <c r="D155" s="414"/>
      <c r="E155" s="415"/>
      <c r="F155" s="287"/>
      <c r="G155" s="281"/>
      <c r="H155" s="288"/>
      <c r="I155" s="289"/>
      <c r="J155" s="29"/>
      <c r="K155" s="348"/>
      <c r="L155" s="349"/>
      <c r="O155" s="38"/>
      <c r="AR155" s="1"/>
    </row>
    <row r="156" spans="2:44" ht="14.45" customHeight="1" x14ac:dyDescent="0.25">
      <c r="B156" s="386"/>
      <c r="C156" s="387"/>
      <c r="D156" s="414"/>
      <c r="E156" s="415"/>
      <c r="F156" s="287"/>
      <c r="G156" s="281"/>
      <c r="H156" s="288"/>
      <c r="I156" s="289"/>
      <c r="J156" s="29"/>
      <c r="K156" s="348"/>
      <c r="L156" s="349"/>
      <c r="O156" s="38"/>
      <c r="AR156" s="1"/>
    </row>
    <row r="157" spans="2:44" ht="14.45" customHeight="1" x14ac:dyDescent="0.25">
      <c r="B157" s="386"/>
      <c r="C157" s="387"/>
      <c r="D157" s="414"/>
      <c r="E157" s="415"/>
      <c r="F157" s="287"/>
      <c r="G157" s="281"/>
      <c r="H157" s="288"/>
      <c r="I157" s="289"/>
      <c r="J157" s="29"/>
      <c r="K157" s="348"/>
      <c r="L157" s="349"/>
      <c r="O157" s="38"/>
      <c r="AR157" s="1"/>
    </row>
    <row r="158" spans="2:44" ht="14.45" customHeight="1" x14ac:dyDescent="0.25">
      <c r="B158" s="386"/>
      <c r="C158" s="387"/>
      <c r="D158" s="414"/>
      <c r="E158" s="415"/>
      <c r="F158" s="287"/>
      <c r="G158" s="281"/>
      <c r="H158" s="288"/>
      <c r="I158" s="289"/>
      <c r="J158" s="29"/>
      <c r="K158" s="348"/>
      <c r="L158" s="349"/>
      <c r="O158" s="38"/>
      <c r="AR158" s="1"/>
    </row>
    <row r="159" spans="2:44" ht="14.45" customHeight="1" x14ac:dyDescent="0.25">
      <c r="B159" s="386"/>
      <c r="C159" s="387"/>
      <c r="D159" s="414"/>
      <c r="E159" s="415"/>
      <c r="F159" s="287"/>
      <c r="G159" s="281"/>
      <c r="H159" s="288"/>
      <c r="I159" s="289"/>
      <c r="J159" s="29"/>
      <c r="K159" s="348"/>
      <c r="L159" s="349"/>
      <c r="O159" s="38"/>
      <c r="AR159" s="1"/>
    </row>
    <row r="160" spans="2:44" ht="27" customHeight="1" x14ac:dyDescent="0.25">
      <c r="B160" s="399" t="s">
        <v>66</v>
      </c>
      <c r="C160" s="392"/>
      <c r="D160" s="393" t="s">
        <v>53</v>
      </c>
      <c r="E160" s="393"/>
      <c r="F160" s="33" t="s">
        <v>85</v>
      </c>
      <c r="G160" s="323" t="s">
        <v>86</v>
      </c>
      <c r="H160" s="323" t="s">
        <v>54</v>
      </c>
      <c r="I160" s="323" t="s">
        <v>55</v>
      </c>
      <c r="J160" s="323" t="s">
        <v>56</v>
      </c>
      <c r="K160" s="352" t="s">
        <v>57</v>
      </c>
      <c r="L160" s="353"/>
      <c r="AR160" s="1"/>
    </row>
    <row r="161" spans="1:45" x14ac:dyDescent="0.25">
      <c r="B161" s="424"/>
      <c r="C161" s="424"/>
      <c r="D161" s="414"/>
      <c r="E161" s="415"/>
      <c r="F161" s="287"/>
      <c r="G161" s="326"/>
      <c r="H161" s="325"/>
      <c r="I161" s="324"/>
      <c r="J161" s="322"/>
      <c r="K161" s="354"/>
      <c r="L161" s="355"/>
      <c r="M161" s="38"/>
      <c r="AR161" s="1"/>
    </row>
    <row r="162" spans="1:45" x14ac:dyDescent="0.25">
      <c r="B162" s="414"/>
      <c r="C162" s="415"/>
      <c r="D162" s="414"/>
      <c r="E162" s="415"/>
      <c r="F162" s="287"/>
      <c r="G162" s="281"/>
      <c r="H162" s="288"/>
      <c r="I162" s="289"/>
      <c r="J162" s="29"/>
      <c r="K162" s="348"/>
      <c r="L162" s="349"/>
      <c r="M162" s="38"/>
      <c r="AR162" s="1"/>
    </row>
    <row r="163" spans="1:45" x14ac:dyDescent="0.25">
      <c r="B163" s="414"/>
      <c r="C163" s="415"/>
      <c r="D163" s="414"/>
      <c r="E163" s="415"/>
      <c r="F163" s="287"/>
      <c r="G163" s="281"/>
      <c r="H163" s="288"/>
      <c r="I163" s="289"/>
      <c r="J163" s="29"/>
      <c r="K163" s="348"/>
      <c r="L163" s="349"/>
      <c r="M163" s="38"/>
      <c r="AR163" s="1"/>
    </row>
    <row r="164" spans="1:45" x14ac:dyDescent="0.25">
      <c r="B164" s="414"/>
      <c r="C164" s="415"/>
      <c r="D164" s="414"/>
      <c r="E164" s="415"/>
      <c r="F164" s="287"/>
      <c r="G164" s="281"/>
      <c r="H164" s="288"/>
      <c r="I164" s="289"/>
      <c r="J164" s="29"/>
      <c r="K164" s="348"/>
      <c r="L164" s="349"/>
      <c r="M164" s="38"/>
      <c r="AR164" s="1"/>
    </row>
    <row r="165" spans="1:45" x14ac:dyDescent="0.25">
      <c r="B165" s="424"/>
      <c r="C165" s="424"/>
      <c r="D165" s="414"/>
      <c r="E165" s="415"/>
      <c r="F165" s="287"/>
      <c r="G165" s="281"/>
      <c r="H165" s="288"/>
      <c r="I165" s="289"/>
      <c r="J165" s="29"/>
      <c r="K165" s="348"/>
      <c r="L165" s="349"/>
      <c r="M165" s="38"/>
      <c r="AR165" s="1"/>
    </row>
    <row r="166" spans="1:45" x14ac:dyDescent="0.25">
      <c r="B166" s="424"/>
      <c r="C166" s="424"/>
      <c r="D166" s="414"/>
      <c r="E166" s="415"/>
      <c r="F166" s="287"/>
      <c r="G166" s="281"/>
      <c r="H166" s="288"/>
      <c r="I166" s="289"/>
      <c r="J166" s="29"/>
      <c r="K166" s="348"/>
      <c r="L166" s="349"/>
      <c r="M166" s="38"/>
      <c r="AR166" s="1"/>
    </row>
    <row r="167" spans="1:45" ht="15" customHeight="1" x14ac:dyDescent="0.25">
      <c r="B167" s="424"/>
      <c r="C167" s="424"/>
      <c r="D167" s="414"/>
      <c r="E167" s="415"/>
      <c r="F167" s="287"/>
      <c r="G167" s="281"/>
      <c r="H167" s="288"/>
      <c r="I167" s="289"/>
      <c r="J167" s="29"/>
      <c r="K167" s="348"/>
      <c r="L167" s="349"/>
      <c r="M167" s="38"/>
      <c r="AR167" s="1"/>
    </row>
    <row r="168" spans="1:45" ht="15" customHeight="1" x14ac:dyDescent="0.25">
      <c r="B168" s="424"/>
      <c r="C168" s="424"/>
      <c r="D168" s="414"/>
      <c r="E168" s="415"/>
      <c r="F168" s="287"/>
      <c r="G168" s="281"/>
      <c r="H168" s="288"/>
      <c r="I168" s="289"/>
      <c r="J168" s="29"/>
      <c r="K168" s="348"/>
      <c r="L168" s="349"/>
      <c r="M168" s="38"/>
      <c r="N168" s="38"/>
      <c r="AR168" s="1"/>
    </row>
    <row r="169" spans="1:45" ht="14.25" customHeight="1" x14ac:dyDescent="0.25">
      <c r="B169" s="424"/>
      <c r="C169" s="424"/>
      <c r="D169" s="414"/>
      <c r="E169" s="415"/>
      <c r="F169" s="287"/>
      <c r="G169" s="281"/>
      <c r="H169" s="288"/>
      <c r="I169" s="289"/>
      <c r="J169" s="29"/>
      <c r="K169" s="348"/>
      <c r="L169" s="349"/>
      <c r="M169" s="38"/>
      <c r="AR169" s="1"/>
    </row>
    <row r="170" spans="1:45" ht="12" customHeight="1" x14ac:dyDescent="0.25">
      <c r="B170" s="427"/>
      <c r="C170" s="427"/>
      <c r="D170" s="422"/>
      <c r="E170" s="423"/>
      <c r="F170" s="321"/>
      <c r="G170" s="327"/>
      <c r="H170" s="328"/>
      <c r="I170" s="329"/>
      <c r="J170" s="330"/>
      <c r="K170" s="350"/>
      <c r="L170" s="351"/>
      <c r="M170" s="38"/>
      <c r="AR170" s="1"/>
    </row>
    <row r="171" spans="1:45" ht="25.5" customHeight="1" x14ac:dyDescent="0.25">
      <c r="B171" s="331"/>
      <c r="C171" s="331"/>
      <c r="D171" s="331"/>
      <c r="E171" s="331"/>
      <c r="F171" s="331"/>
      <c r="G171" s="331"/>
      <c r="H171" s="331"/>
      <c r="I171" s="331"/>
      <c r="J171" s="331"/>
      <c r="K171" s="331"/>
      <c r="L171" s="332"/>
      <c r="M171" s="210"/>
      <c r="N171" s="210"/>
    </row>
    <row r="172" spans="1:45" ht="18" customHeight="1" x14ac:dyDescent="0.25">
      <c r="A172" s="249"/>
      <c r="B172" s="390" t="s">
        <v>266</v>
      </c>
      <c r="C172" s="390"/>
      <c r="D172" s="390"/>
      <c r="E172" s="246"/>
      <c r="F172" s="246"/>
      <c r="G172" s="246"/>
      <c r="H172" s="246"/>
      <c r="I172" s="246"/>
      <c r="J172" s="246"/>
      <c r="K172" s="246"/>
      <c r="L172" s="247"/>
      <c r="M172" s="38"/>
    </row>
    <row r="173" spans="1:45" x14ac:dyDescent="0.25">
      <c r="B173" s="398" t="s">
        <v>319</v>
      </c>
      <c r="C173" s="398"/>
      <c r="D173" s="398"/>
      <c r="E173" s="398"/>
      <c r="F173" s="398"/>
      <c r="G173" s="398"/>
      <c r="H173" s="398"/>
      <c r="I173" s="398"/>
      <c r="J173" s="398"/>
    </row>
    <row r="175" spans="1:45" ht="47.45" customHeight="1" x14ac:dyDescent="0.25">
      <c r="B175" s="312" t="s">
        <v>88</v>
      </c>
      <c r="C175" s="55" t="s">
        <v>320</v>
      </c>
      <c r="D175" s="416" t="s">
        <v>89</v>
      </c>
      <c r="E175" s="417"/>
      <c r="F175" s="416" t="s">
        <v>90</v>
      </c>
      <c r="G175" s="417"/>
      <c r="H175" s="33" t="s">
        <v>91</v>
      </c>
      <c r="I175" s="267" t="s">
        <v>85</v>
      </c>
      <c r="J175" s="33" t="s">
        <v>92</v>
      </c>
      <c r="K175" s="33" t="s">
        <v>93</v>
      </c>
      <c r="M175" s="1"/>
      <c r="AS175" s="37"/>
    </row>
    <row r="176" spans="1:45" ht="47.45" customHeight="1" x14ac:dyDescent="0.25">
      <c r="B176" s="333"/>
      <c r="C176" s="333"/>
      <c r="D176" s="425"/>
      <c r="E176" s="426"/>
      <c r="F176" s="418"/>
      <c r="G176" s="419"/>
      <c r="H176" s="313"/>
      <c r="I176" s="314"/>
      <c r="J176" s="337"/>
      <c r="K176" s="315"/>
      <c r="M176" s="1"/>
      <c r="AS176" s="37"/>
    </row>
    <row r="177" spans="2:45" ht="47.45" customHeight="1" x14ac:dyDescent="0.25">
      <c r="B177" s="333"/>
      <c r="C177" s="333"/>
      <c r="D177" s="420"/>
      <c r="E177" s="421"/>
      <c r="F177" s="418"/>
      <c r="G177" s="419"/>
      <c r="H177" s="313"/>
      <c r="I177" s="314"/>
      <c r="J177" s="337"/>
      <c r="K177" s="315"/>
      <c r="M177" s="1"/>
      <c r="AS177" s="37"/>
    </row>
    <row r="178" spans="2:45" ht="47.45" customHeight="1" x14ac:dyDescent="0.25">
      <c r="B178" s="333"/>
      <c r="C178" s="333"/>
      <c r="D178" s="420"/>
      <c r="E178" s="421"/>
      <c r="F178" s="418"/>
      <c r="G178" s="419"/>
      <c r="H178" s="313"/>
      <c r="I178" s="314"/>
      <c r="J178" s="337"/>
      <c r="K178" s="315"/>
      <c r="M178" s="1"/>
      <c r="AS178" s="37"/>
    </row>
    <row r="179" spans="2:45" ht="47.45" customHeight="1" x14ac:dyDescent="0.25">
      <c r="B179" s="333"/>
      <c r="C179" s="333"/>
      <c r="D179" s="420"/>
      <c r="E179" s="421"/>
      <c r="F179" s="418"/>
      <c r="G179" s="419"/>
      <c r="H179" s="313"/>
      <c r="I179" s="314"/>
      <c r="J179" s="337"/>
      <c r="K179" s="315"/>
      <c r="M179" s="1"/>
      <c r="AS179" s="37"/>
    </row>
    <row r="180" spans="2:45" ht="47.45" customHeight="1" x14ac:dyDescent="0.25">
      <c r="B180" s="333"/>
      <c r="C180" s="333"/>
      <c r="D180" s="420"/>
      <c r="E180" s="421"/>
      <c r="F180" s="418"/>
      <c r="G180" s="419"/>
      <c r="H180" s="313"/>
      <c r="I180" s="314"/>
      <c r="J180" s="337"/>
      <c r="K180" s="315"/>
      <c r="M180" s="1"/>
      <c r="AS180" s="37"/>
    </row>
    <row r="181" spans="2:45" ht="47.45" customHeight="1" x14ac:dyDescent="0.25">
      <c r="B181" s="334"/>
      <c r="C181" s="333"/>
      <c r="D181" s="420"/>
      <c r="E181" s="421"/>
      <c r="F181" s="418"/>
      <c r="G181" s="419"/>
      <c r="H181" s="313"/>
      <c r="I181" s="314"/>
      <c r="J181" s="337"/>
      <c r="K181" s="315"/>
      <c r="M181" s="1"/>
      <c r="AS181" s="37"/>
    </row>
    <row r="182" spans="2:45" ht="47.45" customHeight="1" x14ac:dyDescent="0.25">
      <c r="B182" s="282"/>
      <c r="C182" s="335"/>
      <c r="D182" s="420"/>
      <c r="E182" s="421"/>
      <c r="F182" s="418"/>
      <c r="G182" s="419"/>
      <c r="H182" s="313"/>
      <c r="I182" s="314"/>
      <c r="J182" s="337"/>
      <c r="K182" s="315"/>
      <c r="M182" s="1"/>
      <c r="AS182" s="37"/>
    </row>
    <row r="183" spans="2:45" ht="47.45" customHeight="1" x14ac:dyDescent="0.25">
      <c r="B183" s="282"/>
      <c r="C183" s="336"/>
      <c r="D183" s="420"/>
      <c r="E183" s="421"/>
      <c r="F183" s="418"/>
      <c r="G183" s="419"/>
      <c r="H183" s="313"/>
      <c r="I183" s="314"/>
      <c r="J183" s="337"/>
      <c r="K183" s="315"/>
      <c r="M183" s="1"/>
      <c r="AS183" s="37"/>
    </row>
    <row r="188" spans="2:45" ht="14.45" customHeight="1" x14ac:dyDescent="0.25"/>
    <row r="194" ht="14.45" customHeight="1" x14ac:dyDescent="0.25"/>
  </sheetData>
  <mergeCells count="248">
    <mergeCell ref="B165:C165"/>
    <mergeCell ref="B166:C166"/>
    <mergeCell ref="D151:E151"/>
    <mergeCell ref="D140:E140"/>
    <mergeCell ref="D141:E141"/>
    <mergeCell ref="D182:E182"/>
    <mergeCell ref="D183:E183"/>
    <mergeCell ref="F182:G182"/>
    <mergeCell ref="F183:G183"/>
    <mergeCell ref="D152:E152"/>
    <mergeCell ref="D153:E153"/>
    <mergeCell ref="D163:E163"/>
    <mergeCell ref="D164:E164"/>
    <mergeCell ref="D142:E142"/>
    <mergeCell ref="D159:E159"/>
    <mergeCell ref="D155:E155"/>
    <mergeCell ref="B147:C147"/>
    <mergeCell ref="D143:E143"/>
    <mergeCell ref="D144:E144"/>
    <mergeCell ref="D145:E145"/>
    <mergeCell ref="D146:E146"/>
    <mergeCell ref="D165:E165"/>
    <mergeCell ref="D166:E166"/>
    <mergeCell ref="D167:E167"/>
    <mergeCell ref="D181:E181"/>
    <mergeCell ref="B161:C161"/>
    <mergeCell ref="B167:C167"/>
    <mergeCell ref="B172:D172"/>
    <mergeCell ref="F179:G179"/>
    <mergeCell ref="F180:G180"/>
    <mergeCell ref="F181:G181"/>
    <mergeCell ref="D154:E154"/>
    <mergeCell ref="B164:C164"/>
    <mergeCell ref="B163:C163"/>
    <mergeCell ref="B162:C162"/>
    <mergeCell ref="D175:E175"/>
    <mergeCell ref="D176:E176"/>
    <mergeCell ref="D177:E177"/>
    <mergeCell ref="B155:C155"/>
    <mergeCell ref="B156:C156"/>
    <mergeCell ref="B157:C157"/>
    <mergeCell ref="B158:C158"/>
    <mergeCell ref="B170:C170"/>
    <mergeCell ref="D160:E160"/>
    <mergeCell ref="D156:E156"/>
    <mergeCell ref="D157:E157"/>
    <mergeCell ref="B168:C168"/>
    <mergeCell ref="B169:C169"/>
    <mergeCell ref="F178:G178"/>
    <mergeCell ref="D161:E161"/>
    <mergeCell ref="D162:E162"/>
    <mergeCell ref="D178:E178"/>
    <mergeCell ref="D179:E179"/>
    <mergeCell ref="D180:E180"/>
    <mergeCell ref="D168:E168"/>
    <mergeCell ref="D169:E169"/>
    <mergeCell ref="D170:E170"/>
    <mergeCell ref="D134:E134"/>
    <mergeCell ref="D137:E137"/>
    <mergeCell ref="D136:E136"/>
    <mergeCell ref="D135:E135"/>
    <mergeCell ref="D138:E138"/>
    <mergeCell ref="D139:E139"/>
    <mergeCell ref="F175:G175"/>
    <mergeCell ref="F176:G176"/>
    <mergeCell ref="F177:G177"/>
    <mergeCell ref="B160:C160"/>
    <mergeCell ref="C118:C119"/>
    <mergeCell ref="B120:B123"/>
    <mergeCell ref="B124:B125"/>
    <mergeCell ref="B118:B119"/>
    <mergeCell ref="B148:C148"/>
    <mergeCell ref="B149:C149"/>
    <mergeCell ref="B150:C150"/>
    <mergeCell ref="B151:C151"/>
    <mergeCell ref="B135:C135"/>
    <mergeCell ref="B129:E129"/>
    <mergeCell ref="B130:F130"/>
    <mergeCell ref="D158:E158"/>
    <mergeCell ref="D132:E132"/>
    <mergeCell ref="D133:E133"/>
    <mergeCell ref="D148:E148"/>
    <mergeCell ref="B159:C159"/>
    <mergeCell ref="D147:E147"/>
    <mergeCell ref="D149:E149"/>
    <mergeCell ref="D150:E150"/>
    <mergeCell ref="B136:C136"/>
    <mergeCell ref="B137:C137"/>
    <mergeCell ref="B152:C152"/>
    <mergeCell ref="B153:C153"/>
    <mergeCell ref="C54:D54"/>
    <mergeCell ref="H53:I53"/>
    <mergeCell ref="E41:F41"/>
    <mergeCell ref="H41:I41"/>
    <mergeCell ref="H27:I27"/>
    <mergeCell ref="C15:D15"/>
    <mergeCell ref="C16:D16"/>
    <mergeCell ref="H15:I15"/>
    <mergeCell ref="E15:F15"/>
    <mergeCell ref="E16:F16"/>
    <mergeCell ref="F27:G27"/>
    <mergeCell ref="C28:D28"/>
    <mergeCell ref="B32:K33"/>
    <mergeCell ref="J4:L4"/>
    <mergeCell ref="B18:E18"/>
    <mergeCell ref="F52:G52"/>
    <mergeCell ref="H52:I52"/>
    <mergeCell ref="J52:L52"/>
    <mergeCell ref="B21:D21"/>
    <mergeCell ref="B4:D4"/>
    <mergeCell ref="E4:F4"/>
    <mergeCell ref="G4:H4"/>
    <mergeCell ref="B5:D5"/>
    <mergeCell ref="J41:L41"/>
    <mergeCell ref="H40:I40"/>
    <mergeCell ref="C41:D41"/>
    <mergeCell ref="J15:L15"/>
    <mergeCell ref="J27:L27"/>
    <mergeCell ref="E5:F5"/>
    <mergeCell ref="G5:H5"/>
    <mergeCell ref="B7:D7"/>
    <mergeCell ref="E7:F7"/>
    <mergeCell ref="G7:H7"/>
    <mergeCell ref="B8:D8"/>
    <mergeCell ref="E8:F8"/>
    <mergeCell ref="B6:D6"/>
    <mergeCell ref="E6:F6"/>
    <mergeCell ref="G6:H6"/>
    <mergeCell ref="J5:L5"/>
    <mergeCell ref="J7:L7"/>
    <mergeCell ref="J8:L8"/>
    <mergeCell ref="B173:J173"/>
    <mergeCell ref="B132:C132"/>
    <mergeCell ref="B133:C133"/>
    <mergeCell ref="B146:C146"/>
    <mergeCell ref="B154:C154"/>
    <mergeCell ref="B134:C134"/>
    <mergeCell ref="B44:E44"/>
    <mergeCell ref="J40:L40"/>
    <mergeCell ref="C14:D14"/>
    <mergeCell ref="F14:G14"/>
    <mergeCell ref="J14:L14"/>
    <mergeCell ref="C26:D26"/>
    <mergeCell ref="F26:G26"/>
    <mergeCell ref="H26:I26"/>
    <mergeCell ref="J26:L26"/>
    <mergeCell ref="C27:D27"/>
    <mergeCell ref="H39:I39"/>
    <mergeCell ref="F40:G40"/>
    <mergeCell ref="C39:D39"/>
    <mergeCell ref="B10:L10"/>
    <mergeCell ref="C13:D13"/>
    <mergeCell ref="C29:D29"/>
    <mergeCell ref="B144:C144"/>
    <mergeCell ref="B145:C145"/>
    <mergeCell ref="G8:H8"/>
    <mergeCell ref="B64:L64"/>
    <mergeCell ref="C69:F69"/>
    <mergeCell ref="B47:D47"/>
    <mergeCell ref="C113:F113"/>
    <mergeCell ref="E54:F54"/>
    <mergeCell ref="H54:I54"/>
    <mergeCell ref="J54:L54"/>
    <mergeCell ref="B138:C138"/>
    <mergeCell ref="B139:C139"/>
    <mergeCell ref="B140:C140"/>
    <mergeCell ref="B141:C141"/>
    <mergeCell ref="B142:C142"/>
    <mergeCell ref="B143:C143"/>
    <mergeCell ref="H14:I14"/>
    <mergeCell ref="F13:G13"/>
    <mergeCell ref="H13:I13"/>
    <mergeCell ref="H28:I28"/>
    <mergeCell ref="J28:L28"/>
    <mergeCell ref="J13:L13"/>
    <mergeCell ref="B69:B70"/>
    <mergeCell ref="J6:L6"/>
    <mergeCell ref="K132:L132"/>
    <mergeCell ref="K133:L133"/>
    <mergeCell ref="K134:L134"/>
    <mergeCell ref="K135:L135"/>
    <mergeCell ref="K136:L136"/>
    <mergeCell ref="J53:L53"/>
    <mergeCell ref="E29:F29"/>
    <mergeCell ref="B45:K46"/>
    <mergeCell ref="B48:K49"/>
    <mergeCell ref="C42:D42"/>
    <mergeCell ref="E42:F42"/>
    <mergeCell ref="C55:D55"/>
    <mergeCell ref="E55:F55"/>
    <mergeCell ref="C53:D53"/>
    <mergeCell ref="F53:G53"/>
    <mergeCell ref="C52:D52"/>
    <mergeCell ref="E28:F28"/>
    <mergeCell ref="F39:G39"/>
    <mergeCell ref="J39:L39"/>
    <mergeCell ref="B80:B81"/>
    <mergeCell ref="B19:K20"/>
    <mergeCell ref="B22:K23"/>
    <mergeCell ref="K140:L140"/>
    <mergeCell ref="K141:L141"/>
    <mergeCell ref="K142:L142"/>
    <mergeCell ref="K143:L143"/>
    <mergeCell ref="K144:L144"/>
    <mergeCell ref="K145:L145"/>
    <mergeCell ref="B57:E57"/>
    <mergeCell ref="B60:D60"/>
    <mergeCell ref="B31:E31"/>
    <mergeCell ref="B34:D34"/>
    <mergeCell ref="C40:D40"/>
    <mergeCell ref="I69:I70"/>
    <mergeCell ref="K137:L137"/>
    <mergeCell ref="K138:L138"/>
    <mergeCell ref="K139:L139"/>
    <mergeCell ref="B58:K59"/>
    <mergeCell ref="B61:K62"/>
    <mergeCell ref="B72:B73"/>
    <mergeCell ref="B74:B75"/>
    <mergeCell ref="B76:B77"/>
    <mergeCell ref="B78:B79"/>
    <mergeCell ref="B35:K36"/>
    <mergeCell ref="H69:H70"/>
    <mergeCell ref="H68:I68"/>
    <mergeCell ref="K152:L152"/>
    <mergeCell ref="K153:L153"/>
    <mergeCell ref="K154:L154"/>
    <mergeCell ref="K155:L155"/>
    <mergeCell ref="K156:L156"/>
    <mergeCell ref="K157:L157"/>
    <mergeCell ref="K146:L146"/>
    <mergeCell ref="K147:L147"/>
    <mergeCell ref="K148:L148"/>
    <mergeCell ref="K149:L149"/>
    <mergeCell ref="K150:L150"/>
    <mergeCell ref="K151:L151"/>
    <mergeCell ref="K164:L164"/>
    <mergeCell ref="K165:L165"/>
    <mergeCell ref="K166:L166"/>
    <mergeCell ref="K167:L167"/>
    <mergeCell ref="K168:L168"/>
    <mergeCell ref="K169:L169"/>
    <mergeCell ref="K170:L170"/>
    <mergeCell ref="K158:L158"/>
    <mergeCell ref="K159:L159"/>
    <mergeCell ref="K160:L160"/>
    <mergeCell ref="K161:L161"/>
    <mergeCell ref="K162:L162"/>
    <mergeCell ref="K163:L163"/>
  </mergeCells>
  <dataValidations count="22">
    <dataValidation allowBlank="1" showInputMessage="1" sqref="C12:D12 C37:D38 C24:D25 B24 C63:D63 B37 C50:D51" xr:uid="{00000000-0002-0000-0000-000000000000}">
      <formula1>0</formula1>
      <formula2>0</formula2>
    </dataValidation>
    <dataValidation type="textLength" allowBlank="1" showInputMessage="1" showErrorMessage="1" sqref="B22 B19 B32 B58 B45 B35 B48 B61" xr:uid="{00000000-0002-0000-0000-000001000000}">
      <formula1>0</formula1>
      <formula2>601</formula2>
    </dataValidation>
    <dataValidation type="date" allowBlank="1" showInputMessage="1" showErrorMessage="1" errorTitle="Error" error="Especificar la fecha en formato dd/mm/aaaa" sqref="J52:L52 J26:L26 J39:L39 J13:L13" xr:uid="{00000000-0002-0000-0000-000002000000}">
      <formula1>1</formula1>
      <formula2>46022</formula2>
    </dataValidation>
    <dataValidation allowBlank="1" showErrorMessage="1" sqref="B34:D34 B51 B47:D47 B17:B18 B56:B57 C56:D56 B30:B31 B60:D60 B65:D65 B25 B38 B12 B14 B27 B40 B53 B21:D21 C17 C30 B43:B44 C43" xr:uid="{00000000-0002-0000-0000-000003000000}"/>
    <dataValidation type="decimal" operator="greaterThanOrEqual" allowBlank="1" showInputMessage="1" showErrorMessage="1" error="Sólo se ingresan valores numéricos" sqref="D123:G123" xr:uid="{00000000-0002-0000-0000-000004000000}">
      <formula1>0</formula1>
      <formula2>0</formula2>
    </dataValidation>
    <dataValidation allowBlank="1" showInputMessage="1" showErrorMessage="1" promptTitle="Atención" prompt="Decriba la función especifica del personal." sqref="B107:B111 B93:B98 B83:B87 B89:B91 B100:B105" xr:uid="{00000000-0002-0000-0000-000005000000}"/>
    <dataValidation type="date" allowBlank="1" showInputMessage="1" showErrorMessage="1" promptTitle="Atención" prompt="Introduzca la fecha de cierre del Estado Contable." sqref="D119:G119" xr:uid="{00000000-0002-0000-0000-000006000000}">
      <formula1>42005</formula1>
      <formula2>46022</formula2>
    </dataValidation>
    <dataValidation type="whole" allowBlank="1" showInputMessage="1" showErrorMessage="1" errorTitle="Atención" error="Escribir números unicamente. " sqref="J53 J14 C15:D16 G28:G29 J27 J40 G41:G42 G15:G16 C28:D29 C41:D42 C54:D55 G54:G55" xr:uid="{00000000-0002-0000-0000-000007000000}">
      <formula1>0</formula1>
      <formula2>9999999999</formula2>
    </dataValidation>
    <dataValidation allowBlank="1" showInputMessage="1" sqref="J63:K63 J24:K25 J37:K37 J60:K60 L20 J21 L22:L25 J47:K47 J50:K50 J34:K34 L32:L37 L58:L63 L45:L50" xr:uid="{00000000-0002-0000-0000-000008000000}"/>
    <dataValidation type="decimal" operator="greaterThanOrEqual" allowBlank="1" showInputMessage="1" showErrorMessage="1" errorTitle="Atención" error="Escribir unicamente números positivos." sqref="D120:G122" xr:uid="{00000000-0002-0000-0000-000009000000}">
      <formula1>0</formula1>
    </dataValidation>
    <dataValidation type="decimal" allowBlank="1" showInputMessage="1" showErrorMessage="1" errorTitle="Atención" error="Escribir unicamente números." sqref="D124:G125" xr:uid="{00000000-0002-0000-0000-00000A000000}">
      <formula1>-9999999999999990</formula1>
      <formula2>99999999999999900</formula2>
    </dataValidation>
    <dataValidation type="date" allowBlank="1" showInputMessage="1" showErrorMessage="1" errorTitle="Atención" error="Escribir una fecha válida" sqref="D147:D153 D155:D159 D161:D170 D133:D145" xr:uid="{00000000-0002-0000-0000-00000B000000}">
      <formula1>32874</formula1>
      <formula2>44348</formula2>
    </dataValidation>
    <dataValidation type="decimal" allowBlank="1" showInputMessage="1" showErrorMessage="1" errorTitle="Atención" error="Escribir únicamente números positivos." sqref="G147:G153 G155:G159 G161:G170 G133:G145" xr:uid="{00000000-0002-0000-0000-00000C000000}">
      <formula1>0</formula1>
      <formula2>999999999999</formula2>
    </dataValidation>
    <dataValidation type="decimal" allowBlank="1" showInputMessage="1" showErrorMessage="1" errorTitle="Atención" error="Escribir únicamente números positivos." sqref="H133:H145 H147:H153 H155:H159 H161:H170 K161:K170 K155:K159 K133:K145 K147:K153 J176:J183" xr:uid="{00000000-0002-0000-0000-00000D000000}">
      <formula1>0</formula1>
      <formula2>999999999999666</formula2>
    </dataValidation>
    <dataValidation type="whole" allowBlank="1" showInputMessage="1" showErrorMessage="1" errorTitle="Atención" error="Escribir únicamente números enteros." sqref="I161:I170 I155:I159 I133:I145" xr:uid="{00000000-0002-0000-0000-00000E000000}">
      <formula1>0</formula1>
      <formula2>9999999</formula2>
    </dataValidation>
    <dataValidation type="date" allowBlank="1" showInputMessage="1" showErrorMessage="1" errorTitle="Atención" error="Escribir una fecha válida" sqref="I147:I153 K176:K183 H176:H183" xr:uid="{00000000-0002-0000-0000-00000F000000}">
      <formula1>32874</formula1>
      <formula2>65898</formula2>
    </dataValidation>
    <dataValidation type="list" allowBlank="1" showInputMessage="1" showErrorMessage="1" errorTitle="Error." error="Elegir de la lista desplegable." sqref="F39:G39 F13:G13 F26:G26 F52:G52" xr:uid="{00000000-0002-0000-0000-000010000000}">
      <formula1>$O$12:$O$17</formula1>
    </dataValidation>
    <dataValidation type="list" allowBlank="1" showInputMessage="1" showErrorMessage="1" errorTitle="Atención" error="Solo seleccione de la lista desplegable." promptTitle="Atención" prompt="Seleccione de la lista desplegable." sqref="G83:G87 G93:G98 G100:G105 G107:G111 G89:G91" xr:uid="{00000000-0002-0000-0000-000011000000}">
      <formula1>$Q$82:$Q$83</formula1>
    </dataValidation>
    <dataValidation type="whole" allowBlank="1" showInputMessage="1" showErrorMessage="1" errorTitle="Atención" error="Escribir unicamente números." promptTitle="Atención" prompt="Incluir los metros cuadrados" sqref="I69:I70" xr:uid="{00000000-0002-0000-0000-000012000000}">
      <formula1>0</formula1>
      <formula2>999999999999999000</formula2>
    </dataValidation>
    <dataValidation type="whole" allowBlank="1" showInputMessage="1" showErrorMessage="1" errorTitle="Atención" error="Solo incluir cantidades numéricas." sqref="C72:F81 C83:F87 C89:F91 C93:F98 C100:F105 C107:F111" xr:uid="{00000000-0002-0000-0000-000013000000}">
      <formula1>0</formula1>
      <formula2>9999999999</formula2>
    </dataValidation>
    <dataValidation type="list" allowBlank="1" showInputMessage="1" showErrorMessage="1" sqref="C14 C40 C53 C27" xr:uid="{00000000-0002-0000-0000-000014000000}">
      <formula1>$Q$12:$Q$41</formula1>
      <formula2>0</formula2>
    </dataValidation>
    <dataValidation type="list" allowBlank="1" showInputMessage="1" showErrorMessage="1" errorTitle="Atención" error="Unicamente seleccione la moneda utilizada de la lista." prompt="Seleccione la moneda" sqref="F147:F153 I176:I183 F133:F145 F161:F170 F155:F159" xr:uid="{00000000-0002-0000-0000-000015000000}">
      <formula1>$Q$134:$Q$137</formula1>
    </dataValidation>
  </dataValidations>
  <printOptions horizontalCentered="1" verticalCentered="1"/>
  <pageMargins left="0.31527777777777799" right="0.31527777777777799" top="0.39861111111111103" bottom="0.35416666666666702" header="0.51180555555555496" footer="0.51180555555555496"/>
  <pageSetup paperSize="7" firstPageNumber="0" orientation="landscape" horizontalDpi="300" verticalDpi="300" r:id="rId1"/>
  <rowBreaks count="1" manualBreakCount="1">
    <brk id="16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9" tint="-0.249977111117893"/>
  </sheetPr>
  <dimension ref="A3:M182"/>
  <sheetViews>
    <sheetView showGridLines="0" topLeftCell="A124" zoomScale="75" zoomScaleNormal="75" workbookViewId="0">
      <selection activeCell="B150" sqref="B150"/>
    </sheetView>
  </sheetViews>
  <sheetFormatPr baseColWidth="10" defaultColWidth="9.140625" defaultRowHeight="15" x14ac:dyDescent="0.25"/>
  <cols>
    <col min="1" max="1" width="3.28515625" customWidth="1"/>
    <col min="2" max="2" width="42.5703125" customWidth="1"/>
    <col min="3" max="3" width="46.7109375" customWidth="1"/>
    <col min="4" max="4" width="17" customWidth="1"/>
    <col min="5" max="5" width="15.28515625" customWidth="1"/>
    <col min="6" max="6" width="18.28515625" customWidth="1"/>
    <col min="13" max="13" width="9.140625" hidden="1" customWidth="1"/>
  </cols>
  <sheetData>
    <row r="3" spans="1:7" ht="16.899999999999999" customHeight="1" x14ac:dyDescent="0.25">
      <c r="A3" s="250"/>
      <c r="B3" s="456" t="s">
        <v>267</v>
      </c>
      <c r="C3" s="456"/>
      <c r="D3" s="202"/>
      <c r="E3" s="202"/>
      <c r="F3" s="202"/>
      <c r="G3" s="203"/>
    </row>
    <row r="4" spans="1:7" x14ac:dyDescent="0.25">
      <c r="B4" s="252" t="s">
        <v>109</v>
      </c>
      <c r="C4" s="143"/>
      <c r="D4" s="143"/>
      <c r="E4" s="143"/>
      <c r="F4" s="143"/>
    </row>
    <row r="5" spans="1:7" x14ac:dyDescent="0.25">
      <c r="B5" s="461" t="s">
        <v>178</v>
      </c>
      <c r="C5" s="461"/>
      <c r="D5" s="141"/>
      <c r="E5" s="141"/>
      <c r="F5" s="141"/>
    </row>
    <row r="6" spans="1:7" ht="5.45" customHeight="1" x14ac:dyDescent="0.25">
      <c r="A6" s="133"/>
      <c r="B6" s="133"/>
      <c r="C6" s="133"/>
      <c r="D6" s="133"/>
      <c r="E6" s="133"/>
      <c r="F6" s="133"/>
    </row>
    <row r="7" spans="1:7" ht="28.5" customHeight="1" x14ac:dyDescent="0.25">
      <c r="A7" s="133"/>
      <c r="B7" s="460"/>
      <c r="C7" s="460"/>
      <c r="D7" s="460"/>
      <c r="E7" s="460"/>
      <c r="F7" s="460"/>
    </row>
    <row r="8" spans="1:7" ht="25.5" customHeight="1" x14ac:dyDescent="0.25">
      <c r="A8" s="133"/>
      <c r="B8" s="460"/>
      <c r="C8" s="460"/>
      <c r="D8" s="460"/>
      <c r="E8" s="460"/>
      <c r="F8" s="460"/>
    </row>
    <row r="9" spans="1:7" x14ac:dyDescent="0.25">
      <c r="A9" s="57"/>
      <c r="B9" s="57"/>
      <c r="C9" s="57"/>
      <c r="D9" s="57"/>
      <c r="E9" s="57"/>
      <c r="F9" s="57"/>
    </row>
    <row r="10" spans="1:7" x14ac:dyDescent="0.25">
      <c r="B10" s="462" t="s">
        <v>110</v>
      </c>
      <c r="C10" s="462"/>
      <c r="D10" s="462"/>
      <c r="E10" s="142"/>
      <c r="F10" s="57"/>
    </row>
    <row r="11" spans="1:7" x14ac:dyDescent="0.25">
      <c r="B11" s="488" t="s">
        <v>187</v>
      </c>
      <c r="C11" s="488"/>
      <c r="D11" s="57"/>
      <c r="E11" s="57"/>
      <c r="F11" s="57"/>
    </row>
    <row r="12" spans="1:7" ht="60" customHeight="1" x14ac:dyDescent="0.25">
      <c r="B12" s="489"/>
      <c r="C12" s="489"/>
      <c r="D12" s="489"/>
      <c r="E12" s="489"/>
      <c r="F12" s="489"/>
    </row>
    <row r="13" spans="1:7" ht="67.150000000000006" customHeight="1" x14ac:dyDescent="0.25">
      <c r="B13" s="489"/>
      <c r="C13" s="489"/>
      <c r="D13" s="489"/>
      <c r="E13" s="489"/>
      <c r="F13" s="489"/>
    </row>
    <row r="14" spans="1:7" x14ac:dyDescent="0.25">
      <c r="A14" s="57"/>
      <c r="B14" s="57"/>
      <c r="C14" s="57"/>
      <c r="D14" s="57"/>
      <c r="E14" s="57"/>
      <c r="F14" s="57"/>
    </row>
    <row r="15" spans="1:7" x14ac:dyDescent="0.25">
      <c r="B15" s="143" t="s">
        <v>188</v>
      </c>
      <c r="C15" s="143"/>
      <c r="D15" s="143"/>
      <c r="E15" s="143"/>
    </row>
    <row r="16" spans="1:7" x14ac:dyDescent="0.25">
      <c r="B16" s="339" t="s">
        <v>189</v>
      </c>
      <c r="C16" s="57"/>
      <c r="D16" s="57"/>
      <c r="E16" s="57"/>
      <c r="F16" s="57"/>
    </row>
    <row r="17" spans="1:13" ht="79.900000000000006" customHeight="1" x14ac:dyDescent="0.25">
      <c r="B17" s="489"/>
      <c r="C17" s="489"/>
      <c r="D17" s="489"/>
      <c r="E17" s="489"/>
      <c r="F17" s="489"/>
    </row>
    <row r="18" spans="1:13" ht="79.900000000000006" customHeight="1" x14ac:dyDescent="0.25">
      <c r="B18" s="489"/>
      <c r="C18" s="489"/>
      <c r="D18" s="489"/>
      <c r="E18" s="489"/>
      <c r="F18" s="489"/>
    </row>
    <row r="19" spans="1:13" ht="21" customHeight="1" x14ac:dyDescent="0.25"/>
    <row r="20" spans="1:13" ht="14.25" customHeight="1" x14ac:dyDescent="0.25">
      <c r="A20" s="57"/>
      <c r="B20" s="57"/>
      <c r="C20" s="57"/>
      <c r="D20" s="57"/>
      <c r="E20" s="57"/>
      <c r="F20" s="57"/>
    </row>
    <row r="21" spans="1:13" s="145" customFormat="1" ht="15.6" customHeight="1" x14ac:dyDescent="0.25">
      <c r="A21" s="250"/>
      <c r="B21" s="457" t="s">
        <v>269</v>
      </c>
      <c r="C21" s="457"/>
      <c r="D21" s="202"/>
      <c r="E21" s="202"/>
      <c r="F21" s="203"/>
    </row>
    <row r="22" spans="1:13" ht="14.25" customHeight="1" x14ac:dyDescent="0.25">
      <c r="A22" s="57"/>
      <c r="B22" s="57"/>
      <c r="C22" s="57"/>
      <c r="D22" s="57"/>
      <c r="E22" s="57"/>
      <c r="F22" s="57"/>
      <c r="G22" s="57"/>
    </row>
    <row r="23" spans="1:13" ht="18" customHeight="1" x14ac:dyDescent="0.25">
      <c r="A23" s="57"/>
      <c r="B23" s="57"/>
      <c r="C23" s="57"/>
      <c r="D23" s="182" t="s">
        <v>173</v>
      </c>
      <c r="E23" s="433" t="s">
        <v>172</v>
      </c>
      <c r="F23" s="498"/>
      <c r="G23" s="434"/>
    </row>
    <row r="24" spans="1:13" ht="16.149999999999999" customHeight="1" x14ac:dyDescent="0.25">
      <c r="A24" s="57"/>
      <c r="B24" s="131" t="s">
        <v>165</v>
      </c>
      <c r="C24" s="132"/>
      <c r="D24" s="138"/>
      <c r="E24" s="465"/>
      <c r="F24" s="466"/>
      <c r="G24" s="467"/>
      <c r="M24" s="266" t="s">
        <v>170</v>
      </c>
    </row>
    <row r="25" spans="1:13" ht="16.149999999999999" customHeight="1" x14ac:dyDescent="0.25">
      <c r="A25" s="57"/>
      <c r="B25" s="131" t="s">
        <v>166</v>
      </c>
      <c r="C25" s="132"/>
      <c r="D25" s="137"/>
      <c r="E25" s="465"/>
      <c r="F25" s="466"/>
      <c r="G25" s="467"/>
      <c r="M25" s="266" t="s">
        <v>171</v>
      </c>
    </row>
    <row r="26" spans="1:13" ht="16.149999999999999" customHeight="1" x14ac:dyDescent="0.25">
      <c r="A26" s="57"/>
      <c r="B26" s="458" t="s">
        <v>167</v>
      </c>
      <c r="C26" s="459"/>
      <c r="D26" s="137"/>
      <c r="E26" s="465"/>
      <c r="F26" s="466"/>
      <c r="G26" s="467"/>
    </row>
    <row r="27" spans="1:13" ht="16.149999999999999" customHeight="1" x14ac:dyDescent="0.25">
      <c r="A27" s="57"/>
      <c r="B27" s="458" t="s">
        <v>168</v>
      </c>
      <c r="C27" s="459"/>
      <c r="D27" s="137"/>
      <c r="E27" s="465"/>
      <c r="F27" s="466"/>
      <c r="G27" s="467"/>
    </row>
    <row r="28" spans="1:13" ht="16.149999999999999" customHeight="1" x14ac:dyDescent="0.25">
      <c r="A28" s="57"/>
      <c r="B28" s="458" t="s">
        <v>169</v>
      </c>
      <c r="C28" s="459"/>
      <c r="D28" s="217"/>
      <c r="E28" s="465"/>
      <c r="F28" s="466"/>
      <c r="G28" s="467"/>
    </row>
    <row r="29" spans="1:13" ht="16.149999999999999" customHeight="1" x14ac:dyDescent="0.25">
      <c r="A29" s="57"/>
      <c r="B29" s="490" t="s">
        <v>252</v>
      </c>
      <c r="C29" s="490"/>
      <c r="D29" s="218"/>
      <c r="E29" s="465"/>
      <c r="F29" s="466"/>
      <c r="G29" s="467"/>
    </row>
    <row r="30" spans="1:13" ht="16.149999999999999" customHeight="1" x14ac:dyDescent="0.25">
      <c r="A30" s="57"/>
      <c r="B30" s="458" t="s">
        <v>251</v>
      </c>
      <c r="C30" s="459"/>
      <c r="D30" s="216"/>
      <c r="E30" s="465"/>
      <c r="F30" s="466"/>
      <c r="G30" s="467"/>
    </row>
    <row r="31" spans="1:13" ht="14.25" customHeight="1" x14ac:dyDescent="0.25">
      <c r="A31" s="57"/>
      <c r="B31" s="57"/>
      <c r="C31" s="57"/>
      <c r="D31" s="57"/>
      <c r="E31" s="57"/>
      <c r="F31" s="57"/>
    </row>
    <row r="32" spans="1:13" ht="14.25" customHeight="1" x14ac:dyDescent="0.25">
      <c r="A32" s="57"/>
      <c r="B32" s="143"/>
      <c r="C32" s="57"/>
      <c r="D32" s="57"/>
      <c r="E32" s="57"/>
      <c r="F32" s="57"/>
    </row>
    <row r="33" spans="1:7" ht="14.25" customHeight="1" x14ac:dyDescent="0.25">
      <c r="A33" s="57"/>
      <c r="B33" s="143" t="s">
        <v>253</v>
      </c>
      <c r="C33" s="193"/>
      <c r="D33" s="193"/>
      <c r="E33" s="193"/>
      <c r="F33" s="193"/>
      <c r="G33" s="193"/>
    </row>
    <row r="34" spans="1:7" ht="14.25" customHeight="1" x14ac:dyDescent="0.25">
      <c r="A34" s="57"/>
      <c r="B34" s="143" t="s">
        <v>255</v>
      </c>
      <c r="C34" s="193"/>
      <c r="D34" s="193"/>
      <c r="E34" s="193"/>
      <c r="F34" s="193"/>
      <c r="G34" s="193"/>
    </row>
    <row r="35" spans="1:7" ht="14.25" customHeight="1" x14ac:dyDescent="0.25">
      <c r="A35" s="57"/>
      <c r="B35" s="271">
        <f>EMPRESA!C13</f>
        <v>0</v>
      </c>
      <c r="C35" s="57"/>
      <c r="D35" s="57"/>
      <c r="E35" s="57"/>
      <c r="F35" s="57"/>
    </row>
    <row r="36" spans="1:7" ht="14.25" customHeight="1" x14ac:dyDescent="0.25">
      <c r="A36" s="57"/>
      <c r="B36" s="468"/>
      <c r="C36" s="468"/>
      <c r="D36" s="468"/>
      <c r="E36" s="468"/>
      <c r="F36" s="468"/>
      <c r="G36" s="468"/>
    </row>
    <row r="37" spans="1:7" ht="14.25" customHeight="1" x14ac:dyDescent="0.25">
      <c r="A37" s="57"/>
      <c r="B37" s="469"/>
      <c r="C37" s="469"/>
      <c r="D37" s="469"/>
      <c r="E37" s="469"/>
      <c r="F37" s="469"/>
      <c r="G37" s="469"/>
    </row>
    <row r="38" spans="1:7" ht="14.25" customHeight="1" x14ac:dyDescent="0.25">
      <c r="A38" s="57"/>
      <c r="B38" s="469"/>
      <c r="C38" s="469"/>
      <c r="D38" s="469"/>
      <c r="E38" s="469"/>
      <c r="F38" s="469"/>
      <c r="G38" s="469"/>
    </row>
    <row r="39" spans="1:7" ht="14.25" customHeight="1" x14ac:dyDescent="0.25">
      <c r="A39" s="57"/>
      <c r="B39" s="469"/>
      <c r="C39" s="469"/>
      <c r="D39" s="469"/>
      <c r="E39" s="469"/>
      <c r="F39" s="469"/>
      <c r="G39" s="469"/>
    </row>
    <row r="40" spans="1:7" ht="14.25" customHeight="1" x14ac:dyDescent="0.25">
      <c r="A40" s="57"/>
      <c r="B40" s="469"/>
      <c r="C40" s="469"/>
      <c r="D40" s="469"/>
      <c r="E40" s="469"/>
      <c r="F40" s="469"/>
      <c r="G40" s="469"/>
    </row>
    <row r="41" spans="1:7" ht="14.25" customHeight="1" x14ac:dyDescent="0.25">
      <c r="A41" s="57"/>
      <c r="B41" s="469"/>
      <c r="C41" s="469"/>
      <c r="D41" s="469"/>
      <c r="E41" s="469"/>
      <c r="F41" s="469"/>
      <c r="G41" s="469"/>
    </row>
    <row r="42" spans="1:7" ht="14.25" customHeight="1" x14ac:dyDescent="0.25">
      <c r="A42" s="57"/>
      <c r="B42" s="469"/>
      <c r="C42" s="469"/>
      <c r="D42" s="469"/>
      <c r="E42" s="469"/>
      <c r="F42" s="469"/>
      <c r="G42" s="469"/>
    </row>
    <row r="43" spans="1:7" ht="14.25" customHeight="1" x14ac:dyDescent="0.25">
      <c r="A43" s="57"/>
      <c r="B43" s="469"/>
      <c r="C43" s="469"/>
      <c r="D43" s="469"/>
      <c r="E43" s="469"/>
      <c r="F43" s="469"/>
      <c r="G43" s="469"/>
    </row>
    <row r="44" spans="1:7" ht="14.25" customHeight="1" x14ac:dyDescent="0.25">
      <c r="A44" s="57"/>
      <c r="B44" s="469"/>
      <c r="C44" s="469"/>
      <c r="D44" s="469"/>
      <c r="E44" s="469"/>
      <c r="F44" s="469"/>
      <c r="G44" s="469"/>
    </row>
    <row r="45" spans="1:7" ht="14.25" customHeight="1" x14ac:dyDescent="0.25">
      <c r="A45" s="57"/>
      <c r="B45" s="469"/>
      <c r="C45" s="469"/>
      <c r="D45" s="469"/>
      <c r="E45" s="469"/>
      <c r="F45" s="469"/>
      <c r="G45" s="469"/>
    </row>
    <row r="46" spans="1:7" ht="14.25" customHeight="1" x14ac:dyDescent="0.25">
      <c r="A46" s="57"/>
      <c r="B46" s="57"/>
      <c r="C46" s="57"/>
      <c r="D46" s="57"/>
      <c r="E46" s="57"/>
      <c r="F46" s="57"/>
    </row>
    <row r="47" spans="1:7" ht="14.25" customHeight="1" x14ac:dyDescent="0.25">
      <c r="A47" s="57"/>
      <c r="B47" s="271">
        <f>EMPRESA!C26</f>
        <v>0</v>
      </c>
      <c r="C47" s="57"/>
      <c r="D47" s="57"/>
      <c r="E47" s="57"/>
      <c r="F47" s="57"/>
    </row>
    <row r="48" spans="1:7" ht="14.25" customHeight="1" x14ac:dyDescent="0.25">
      <c r="A48" s="57"/>
      <c r="B48" s="468"/>
      <c r="C48" s="468"/>
      <c r="D48" s="468"/>
      <c r="E48" s="468"/>
      <c r="F48" s="468"/>
      <c r="G48" s="468"/>
    </row>
    <row r="49" spans="1:7" ht="14.25" customHeight="1" x14ac:dyDescent="0.25">
      <c r="A49" s="57"/>
      <c r="B49" s="469"/>
      <c r="C49" s="469"/>
      <c r="D49" s="469"/>
      <c r="E49" s="469"/>
      <c r="F49" s="469"/>
      <c r="G49" s="469"/>
    </row>
    <row r="50" spans="1:7" ht="14.25" customHeight="1" x14ac:dyDescent="0.25">
      <c r="A50" s="57"/>
      <c r="B50" s="469"/>
      <c r="C50" s="469"/>
      <c r="D50" s="469"/>
      <c r="E50" s="469"/>
      <c r="F50" s="469"/>
      <c r="G50" s="469"/>
    </row>
    <row r="51" spans="1:7" ht="14.25" customHeight="1" x14ac:dyDescent="0.25">
      <c r="A51" s="57"/>
      <c r="B51" s="469"/>
      <c r="C51" s="469"/>
      <c r="D51" s="469"/>
      <c r="E51" s="469"/>
      <c r="F51" s="469"/>
      <c r="G51" s="469"/>
    </row>
    <row r="52" spans="1:7" ht="14.25" customHeight="1" x14ac:dyDescent="0.25">
      <c r="A52" s="57"/>
      <c r="B52" s="469"/>
      <c r="C52" s="469"/>
      <c r="D52" s="469"/>
      <c r="E52" s="469"/>
      <c r="F52" s="469"/>
      <c r="G52" s="469"/>
    </row>
    <row r="53" spans="1:7" ht="14.25" customHeight="1" x14ac:dyDescent="0.25">
      <c r="A53" s="57"/>
      <c r="B53" s="469"/>
      <c r="C53" s="469"/>
      <c r="D53" s="469"/>
      <c r="E53" s="469"/>
      <c r="F53" s="469"/>
      <c r="G53" s="469"/>
    </row>
    <row r="54" spans="1:7" ht="14.25" customHeight="1" x14ac:dyDescent="0.25">
      <c r="A54" s="57"/>
      <c r="B54" s="469"/>
      <c r="C54" s="469"/>
      <c r="D54" s="469"/>
      <c r="E54" s="469"/>
      <c r="F54" s="469"/>
      <c r="G54" s="469"/>
    </row>
    <row r="55" spans="1:7" ht="14.25" customHeight="1" x14ac:dyDescent="0.25">
      <c r="A55" s="57"/>
      <c r="B55" s="469"/>
      <c r="C55" s="469"/>
      <c r="D55" s="469"/>
      <c r="E55" s="469"/>
      <c r="F55" s="469"/>
      <c r="G55" s="469"/>
    </row>
    <row r="56" spans="1:7" ht="14.25" customHeight="1" x14ac:dyDescent="0.25">
      <c r="A56" s="57"/>
      <c r="B56" s="469"/>
      <c r="C56" s="469"/>
      <c r="D56" s="469"/>
      <c r="E56" s="469"/>
      <c r="F56" s="469"/>
      <c r="G56" s="469"/>
    </row>
    <row r="57" spans="1:7" ht="14.25" customHeight="1" x14ac:dyDescent="0.25">
      <c r="A57" s="57"/>
      <c r="B57" s="469"/>
      <c r="C57" s="469"/>
      <c r="D57" s="469"/>
      <c r="E57" s="469"/>
      <c r="F57" s="469"/>
      <c r="G57" s="469"/>
    </row>
    <row r="58" spans="1:7" ht="14.25" customHeight="1" x14ac:dyDescent="0.25">
      <c r="A58" s="57"/>
      <c r="B58" s="57"/>
      <c r="C58" s="57"/>
      <c r="D58" s="57"/>
      <c r="E58" s="57"/>
      <c r="F58" s="57"/>
    </row>
    <row r="59" spans="1:7" ht="14.25" customHeight="1" x14ac:dyDescent="0.25">
      <c r="A59" s="57"/>
      <c r="B59" s="271">
        <f>EMPRESA!C39</f>
        <v>0</v>
      </c>
      <c r="C59" s="57"/>
      <c r="D59" s="57"/>
      <c r="E59" s="57"/>
      <c r="F59" s="57"/>
    </row>
    <row r="60" spans="1:7" ht="14.25" customHeight="1" x14ac:dyDescent="0.25">
      <c r="A60" s="57"/>
      <c r="B60" s="468"/>
      <c r="C60" s="468"/>
      <c r="D60" s="468"/>
      <c r="E60" s="468"/>
      <c r="F60" s="468"/>
      <c r="G60" s="468"/>
    </row>
    <row r="61" spans="1:7" ht="14.25" customHeight="1" x14ac:dyDescent="0.25">
      <c r="A61" s="57"/>
      <c r="B61" s="469"/>
      <c r="C61" s="469"/>
      <c r="D61" s="469"/>
      <c r="E61" s="469"/>
      <c r="F61" s="469"/>
      <c r="G61" s="469"/>
    </row>
    <row r="62" spans="1:7" ht="14.25" customHeight="1" x14ac:dyDescent="0.25">
      <c r="A62" s="57"/>
      <c r="B62" s="469"/>
      <c r="C62" s="469"/>
      <c r="D62" s="469"/>
      <c r="E62" s="469"/>
      <c r="F62" s="469"/>
      <c r="G62" s="469"/>
    </row>
    <row r="63" spans="1:7" ht="14.25" customHeight="1" x14ac:dyDescent="0.25">
      <c r="A63" s="57"/>
      <c r="B63" s="469"/>
      <c r="C63" s="469"/>
      <c r="D63" s="469"/>
      <c r="E63" s="469"/>
      <c r="F63" s="469"/>
      <c r="G63" s="469"/>
    </row>
    <row r="64" spans="1:7" ht="14.25" customHeight="1" x14ac:dyDescent="0.25">
      <c r="A64" s="57"/>
      <c r="B64" s="469"/>
      <c r="C64" s="469"/>
      <c r="D64" s="469"/>
      <c r="E64" s="469"/>
      <c r="F64" s="469"/>
      <c r="G64" s="469"/>
    </row>
    <row r="65" spans="1:7" ht="14.25" customHeight="1" x14ac:dyDescent="0.25">
      <c r="A65" s="57"/>
      <c r="B65" s="469"/>
      <c r="C65" s="469"/>
      <c r="D65" s="469"/>
      <c r="E65" s="469"/>
      <c r="F65" s="469"/>
      <c r="G65" s="469"/>
    </row>
    <row r="66" spans="1:7" ht="14.25" customHeight="1" x14ac:dyDescent="0.25">
      <c r="A66" s="57"/>
      <c r="B66" s="469"/>
      <c r="C66" s="469"/>
      <c r="D66" s="469"/>
      <c r="E66" s="469"/>
      <c r="F66" s="469"/>
      <c r="G66" s="469"/>
    </row>
    <row r="67" spans="1:7" ht="14.25" customHeight="1" x14ac:dyDescent="0.25">
      <c r="A67" s="57"/>
      <c r="B67" s="469"/>
      <c r="C67" s="469"/>
      <c r="D67" s="469"/>
      <c r="E67" s="469"/>
      <c r="F67" s="469"/>
      <c r="G67" s="469"/>
    </row>
    <row r="68" spans="1:7" ht="14.25" customHeight="1" x14ac:dyDescent="0.25">
      <c r="A68" s="57"/>
      <c r="B68" s="469"/>
      <c r="C68" s="469"/>
      <c r="D68" s="469"/>
      <c r="E68" s="469"/>
      <c r="F68" s="469"/>
      <c r="G68" s="469"/>
    </row>
    <row r="69" spans="1:7" ht="14.25" customHeight="1" x14ac:dyDescent="0.25">
      <c r="A69" s="57"/>
      <c r="B69" s="469"/>
      <c r="C69" s="469"/>
      <c r="D69" s="469"/>
      <c r="E69" s="469"/>
      <c r="F69" s="469"/>
      <c r="G69" s="469"/>
    </row>
    <row r="70" spans="1:7" ht="14.25" customHeight="1" x14ac:dyDescent="0.25">
      <c r="A70" s="57"/>
      <c r="B70" s="57"/>
      <c r="C70" s="57"/>
      <c r="D70" s="57"/>
      <c r="E70" s="57"/>
      <c r="F70" s="57"/>
    </row>
    <row r="71" spans="1:7" ht="14.25" customHeight="1" x14ac:dyDescent="0.25">
      <c r="A71" s="57"/>
      <c r="B71" s="271">
        <f>EMPRESA!C52</f>
        <v>0</v>
      </c>
      <c r="C71" s="57"/>
      <c r="D71" s="57"/>
      <c r="E71" s="57"/>
      <c r="F71" s="57"/>
    </row>
    <row r="72" spans="1:7" ht="14.25" customHeight="1" x14ac:dyDescent="0.25">
      <c r="A72" s="57"/>
      <c r="B72" s="468"/>
      <c r="C72" s="468"/>
      <c r="D72" s="468"/>
      <c r="E72" s="468"/>
      <c r="F72" s="468"/>
      <c r="G72" s="468"/>
    </row>
    <row r="73" spans="1:7" ht="14.25" customHeight="1" x14ac:dyDescent="0.25">
      <c r="A73" s="57"/>
      <c r="B73" s="469"/>
      <c r="C73" s="469"/>
      <c r="D73" s="469"/>
      <c r="E73" s="469"/>
      <c r="F73" s="469"/>
      <c r="G73" s="469"/>
    </row>
    <row r="74" spans="1:7" ht="14.25" customHeight="1" x14ac:dyDescent="0.25">
      <c r="A74" s="57"/>
      <c r="B74" s="469"/>
      <c r="C74" s="469"/>
      <c r="D74" s="469"/>
      <c r="E74" s="469"/>
      <c r="F74" s="469"/>
      <c r="G74" s="469"/>
    </row>
    <row r="75" spans="1:7" ht="14.25" customHeight="1" x14ac:dyDescent="0.25">
      <c r="A75" s="57"/>
      <c r="B75" s="469"/>
      <c r="C75" s="469"/>
      <c r="D75" s="469"/>
      <c r="E75" s="469"/>
      <c r="F75" s="469"/>
      <c r="G75" s="469"/>
    </row>
    <row r="76" spans="1:7" ht="14.25" customHeight="1" x14ac:dyDescent="0.25">
      <c r="A76" s="57"/>
      <c r="B76" s="469"/>
      <c r="C76" s="469"/>
      <c r="D76" s="469"/>
      <c r="E76" s="469"/>
      <c r="F76" s="469"/>
      <c r="G76" s="469"/>
    </row>
    <row r="77" spans="1:7" ht="14.25" customHeight="1" x14ac:dyDescent="0.25">
      <c r="A77" s="57"/>
      <c r="B77" s="469"/>
      <c r="C77" s="469"/>
      <c r="D77" s="469"/>
      <c r="E77" s="469"/>
      <c r="F77" s="469"/>
      <c r="G77" s="469"/>
    </row>
    <row r="78" spans="1:7" ht="14.25" customHeight="1" x14ac:dyDescent="0.25">
      <c r="A78" s="57"/>
      <c r="B78" s="469"/>
      <c r="C78" s="469"/>
      <c r="D78" s="469"/>
      <c r="E78" s="469"/>
      <c r="F78" s="469"/>
      <c r="G78" s="469"/>
    </row>
    <row r="79" spans="1:7" ht="14.25" customHeight="1" x14ac:dyDescent="0.25">
      <c r="A79" s="57"/>
      <c r="B79" s="469"/>
      <c r="C79" s="469"/>
      <c r="D79" s="469"/>
      <c r="E79" s="469"/>
      <c r="F79" s="469"/>
      <c r="G79" s="469"/>
    </row>
    <row r="80" spans="1:7" ht="14.25" customHeight="1" x14ac:dyDescent="0.25">
      <c r="A80" s="57"/>
      <c r="B80" s="469"/>
      <c r="C80" s="469"/>
      <c r="D80" s="469"/>
      <c r="E80" s="469"/>
      <c r="F80" s="469"/>
      <c r="G80" s="469"/>
    </row>
    <row r="81" spans="1:13" ht="14.45" customHeight="1" x14ac:dyDescent="0.25">
      <c r="B81" s="469"/>
      <c r="C81" s="469"/>
      <c r="D81" s="469"/>
      <c r="E81" s="469"/>
      <c r="F81" s="469"/>
      <c r="G81" s="469"/>
    </row>
    <row r="84" spans="1:13" ht="15.6" customHeight="1" x14ac:dyDescent="0.25">
      <c r="A84" s="251"/>
      <c r="B84" s="456" t="s">
        <v>268</v>
      </c>
      <c r="C84" s="456"/>
      <c r="D84" s="225"/>
      <c r="E84" s="225"/>
      <c r="F84" s="225"/>
      <c r="G84" s="225"/>
      <c r="H84" s="226"/>
    </row>
    <row r="85" spans="1:13" x14ac:dyDescent="0.25">
      <c r="A85" s="63"/>
      <c r="B85" s="497" t="s">
        <v>254</v>
      </c>
      <c r="C85" s="497"/>
      <c r="D85" s="497"/>
      <c r="E85" s="497"/>
      <c r="F85" s="57"/>
    </row>
    <row r="86" spans="1:13" x14ac:dyDescent="0.25">
      <c r="A86" s="63"/>
      <c r="B86" s="62"/>
      <c r="C86" s="62"/>
      <c r="D86" s="62"/>
      <c r="E86" s="62"/>
      <c r="F86" s="57"/>
    </row>
    <row r="87" spans="1:13" ht="28.9" customHeight="1" thickBot="1" x14ac:dyDescent="0.3">
      <c r="A87" s="139" t="s">
        <v>59</v>
      </c>
      <c r="B87" s="157" t="s">
        <v>95</v>
      </c>
      <c r="C87" s="158" t="s">
        <v>181</v>
      </c>
      <c r="D87" s="463" t="s">
        <v>190</v>
      </c>
      <c r="E87" s="464"/>
      <c r="F87" s="464"/>
      <c r="G87" s="464"/>
      <c r="H87" s="464"/>
    </row>
    <row r="88" spans="1:13" ht="36.6" customHeight="1" x14ac:dyDescent="0.25">
      <c r="A88" s="485" t="s">
        <v>104</v>
      </c>
      <c r="B88" s="476"/>
      <c r="C88" s="341"/>
      <c r="D88" s="482"/>
      <c r="E88" s="483"/>
      <c r="F88" s="483"/>
      <c r="G88" s="483"/>
      <c r="H88" s="484"/>
      <c r="M88" s="261">
        <f>B88</f>
        <v>0</v>
      </c>
    </row>
    <row r="89" spans="1:13" ht="36.6" customHeight="1" x14ac:dyDescent="0.25">
      <c r="A89" s="486"/>
      <c r="B89" s="477"/>
      <c r="C89" s="159"/>
      <c r="D89" s="491"/>
      <c r="E89" s="492"/>
      <c r="F89" s="492"/>
      <c r="G89" s="492"/>
      <c r="H89" s="493"/>
      <c r="M89" s="261">
        <f>B94</f>
        <v>0</v>
      </c>
    </row>
    <row r="90" spans="1:13" ht="36.6" customHeight="1" x14ac:dyDescent="0.25">
      <c r="A90" s="486"/>
      <c r="B90" s="477"/>
      <c r="C90" s="159"/>
      <c r="D90" s="491"/>
      <c r="E90" s="492"/>
      <c r="F90" s="492"/>
      <c r="G90" s="492"/>
      <c r="H90" s="493"/>
      <c r="M90" s="261">
        <f>B100</f>
        <v>0</v>
      </c>
    </row>
    <row r="91" spans="1:13" ht="36.6" customHeight="1" x14ac:dyDescent="0.25">
      <c r="A91" s="486"/>
      <c r="B91" s="477"/>
      <c r="C91" s="159"/>
      <c r="D91" s="491"/>
      <c r="E91" s="492"/>
      <c r="F91" s="492"/>
      <c r="G91" s="492"/>
      <c r="H91" s="493"/>
      <c r="M91" s="261">
        <f>B106</f>
        <v>0</v>
      </c>
    </row>
    <row r="92" spans="1:13" ht="36.6" customHeight="1" x14ac:dyDescent="0.25">
      <c r="A92" s="486"/>
      <c r="B92" s="477"/>
      <c r="C92" s="159"/>
      <c r="D92" s="491"/>
      <c r="E92" s="492"/>
      <c r="F92" s="492"/>
      <c r="G92" s="492"/>
      <c r="H92" s="493"/>
      <c r="M92" s="261">
        <f>B112</f>
        <v>0</v>
      </c>
    </row>
    <row r="93" spans="1:13" ht="36.6" customHeight="1" thickBot="1" x14ac:dyDescent="0.3">
      <c r="A93" s="487"/>
      <c r="B93" s="478"/>
      <c r="C93" s="340"/>
      <c r="D93" s="494"/>
      <c r="E93" s="495"/>
      <c r="F93" s="495"/>
      <c r="G93" s="495"/>
      <c r="H93" s="496"/>
    </row>
    <row r="94" spans="1:13" ht="36.6" customHeight="1" x14ac:dyDescent="0.25">
      <c r="A94" s="499" t="s">
        <v>105</v>
      </c>
      <c r="B94" s="470"/>
      <c r="C94" s="160"/>
      <c r="D94" s="473"/>
      <c r="E94" s="474"/>
      <c r="F94" s="474"/>
      <c r="G94" s="474"/>
      <c r="H94" s="475"/>
    </row>
    <row r="95" spans="1:13" ht="36.6" customHeight="1" x14ac:dyDescent="0.25">
      <c r="A95" s="486"/>
      <c r="B95" s="471"/>
      <c r="C95" s="161"/>
      <c r="D95" s="430"/>
      <c r="E95" s="431"/>
      <c r="F95" s="431"/>
      <c r="G95" s="431"/>
      <c r="H95" s="432"/>
    </row>
    <row r="96" spans="1:13" ht="36.6" customHeight="1" x14ac:dyDescent="0.25">
      <c r="A96" s="486"/>
      <c r="B96" s="471"/>
      <c r="C96" s="161"/>
      <c r="D96" s="430"/>
      <c r="E96" s="431"/>
      <c r="F96" s="431"/>
      <c r="G96" s="431"/>
      <c r="H96" s="432"/>
    </row>
    <row r="97" spans="1:8" ht="36.6" customHeight="1" x14ac:dyDescent="0.25">
      <c r="A97" s="486"/>
      <c r="B97" s="471"/>
      <c r="C97" s="161"/>
      <c r="D97" s="430"/>
      <c r="E97" s="431"/>
      <c r="F97" s="431"/>
      <c r="G97" s="431"/>
      <c r="H97" s="432"/>
    </row>
    <row r="98" spans="1:8" ht="36.6" customHeight="1" x14ac:dyDescent="0.25">
      <c r="A98" s="486"/>
      <c r="B98" s="471"/>
      <c r="C98" s="161"/>
      <c r="D98" s="430"/>
      <c r="E98" s="431"/>
      <c r="F98" s="431"/>
      <c r="G98" s="431"/>
      <c r="H98" s="432"/>
    </row>
    <row r="99" spans="1:8" ht="36.6" customHeight="1" thickBot="1" x14ac:dyDescent="0.3">
      <c r="A99" s="487"/>
      <c r="B99" s="472"/>
      <c r="C99" s="162"/>
      <c r="D99" s="500"/>
      <c r="E99" s="501"/>
      <c r="F99" s="501"/>
      <c r="G99" s="501"/>
      <c r="H99" s="502"/>
    </row>
    <row r="100" spans="1:8" ht="36.6" customHeight="1" x14ac:dyDescent="0.25">
      <c r="A100" s="499" t="s">
        <v>106</v>
      </c>
      <c r="B100" s="479"/>
      <c r="C100" s="159"/>
      <c r="D100" s="482"/>
      <c r="E100" s="483"/>
      <c r="F100" s="483"/>
      <c r="G100" s="483"/>
      <c r="H100" s="484"/>
    </row>
    <row r="101" spans="1:8" ht="36.6" customHeight="1" x14ac:dyDescent="0.25">
      <c r="A101" s="486"/>
      <c r="B101" s="480"/>
      <c r="C101" s="159"/>
      <c r="D101" s="491"/>
      <c r="E101" s="492"/>
      <c r="F101" s="492"/>
      <c r="G101" s="492"/>
      <c r="H101" s="493"/>
    </row>
    <row r="102" spans="1:8" ht="36.6" customHeight="1" x14ac:dyDescent="0.25">
      <c r="A102" s="486"/>
      <c r="B102" s="480"/>
      <c r="C102" s="159"/>
      <c r="D102" s="491"/>
      <c r="E102" s="492"/>
      <c r="F102" s="492"/>
      <c r="G102" s="492"/>
      <c r="H102" s="493"/>
    </row>
    <row r="103" spans="1:8" ht="36.6" customHeight="1" x14ac:dyDescent="0.25">
      <c r="A103" s="486"/>
      <c r="B103" s="480"/>
      <c r="C103" s="159"/>
      <c r="D103" s="491"/>
      <c r="E103" s="492"/>
      <c r="F103" s="492"/>
      <c r="G103" s="492"/>
      <c r="H103" s="493"/>
    </row>
    <row r="104" spans="1:8" ht="36.6" customHeight="1" thickBot="1" x14ac:dyDescent="0.3">
      <c r="A104" s="486"/>
      <c r="B104" s="480"/>
      <c r="C104" s="159"/>
      <c r="D104" s="491"/>
      <c r="E104" s="492"/>
      <c r="F104" s="492"/>
      <c r="G104" s="492"/>
      <c r="H104" s="493"/>
    </row>
    <row r="105" spans="1:8" ht="36.6" customHeight="1" thickBot="1" x14ac:dyDescent="0.3">
      <c r="A105" s="487"/>
      <c r="B105" s="481"/>
      <c r="C105" s="163"/>
      <c r="D105" s="494"/>
      <c r="E105" s="495"/>
      <c r="F105" s="495"/>
      <c r="G105" s="495"/>
      <c r="H105" s="496"/>
    </row>
    <row r="106" spans="1:8" ht="36.6" customHeight="1" x14ac:dyDescent="0.25">
      <c r="A106" s="503" t="s">
        <v>107</v>
      </c>
      <c r="B106" s="479"/>
      <c r="C106" s="160"/>
      <c r="D106" s="473"/>
      <c r="E106" s="474"/>
      <c r="F106" s="474"/>
      <c r="G106" s="474"/>
      <c r="H106" s="475"/>
    </row>
    <row r="107" spans="1:8" ht="36.6" customHeight="1" x14ac:dyDescent="0.25">
      <c r="A107" s="504"/>
      <c r="B107" s="480"/>
      <c r="C107" s="161"/>
      <c r="D107" s="430"/>
      <c r="E107" s="431"/>
      <c r="F107" s="431"/>
      <c r="G107" s="431"/>
      <c r="H107" s="432"/>
    </row>
    <row r="108" spans="1:8" ht="36.6" customHeight="1" x14ac:dyDescent="0.25">
      <c r="A108" s="504"/>
      <c r="B108" s="480"/>
      <c r="C108" s="161"/>
      <c r="D108" s="430"/>
      <c r="E108" s="431"/>
      <c r="F108" s="431"/>
      <c r="G108" s="431"/>
      <c r="H108" s="432"/>
    </row>
    <row r="109" spans="1:8" ht="36.6" customHeight="1" x14ac:dyDescent="0.25">
      <c r="A109" s="504"/>
      <c r="B109" s="480"/>
      <c r="C109" s="161"/>
      <c r="D109" s="430"/>
      <c r="E109" s="431"/>
      <c r="F109" s="431"/>
      <c r="G109" s="431"/>
      <c r="H109" s="432"/>
    </row>
    <row r="110" spans="1:8" ht="36.6" customHeight="1" x14ac:dyDescent="0.25">
      <c r="A110" s="504"/>
      <c r="B110" s="480"/>
      <c r="C110" s="161"/>
      <c r="D110" s="430"/>
      <c r="E110" s="431"/>
      <c r="F110" s="431"/>
      <c r="G110" s="431"/>
      <c r="H110" s="432"/>
    </row>
    <row r="111" spans="1:8" ht="36.6" customHeight="1" thickBot="1" x14ac:dyDescent="0.3">
      <c r="A111" s="505"/>
      <c r="B111" s="481"/>
      <c r="C111" s="162"/>
      <c r="D111" s="500"/>
      <c r="E111" s="501"/>
      <c r="F111" s="501"/>
      <c r="G111" s="501"/>
      <c r="H111" s="502"/>
    </row>
    <row r="112" spans="1:8" ht="36.6" customHeight="1" x14ac:dyDescent="0.25">
      <c r="A112" s="506" t="s">
        <v>108</v>
      </c>
      <c r="B112" s="479"/>
      <c r="C112" s="159"/>
      <c r="D112" s="482"/>
      <c r="E112" s="483"/>
      <c r="F112" s="483"/>
      <c r="G112" s="483"/>
      <c r="H112" s="484"/>
    </row>
    <row r="113" spans="1:8" ht="36.6" customHeight="1" x14ac:dyDescent="0.25">
      <c r="A113" s="507"/>
      <c r="B113" s="480"/>
      <c r="C113" s="159"/>
      <c r="D113" s="491"/>
      <c r="E113" s="492"/>
      <c r="F113" s="492"/>
      <c r="G113" s="492"/>
      <c r="H113" s="493"/>
    </row>
    <row r="114" spans="1:8" ht="36.6" customHeight="1" x14ac:dyDescent="0.25">
      <c r="A114" s="507"/>
      <c r="B114" s="480"/>
      <c r="C114" s="159"/>
      <c r="D114" s="491"/>
      <c r="E114" s="492"/>
      <c r="F114" s="492"/>
      <c r="G114" s="492"/>
      <c r="H114" s="493"/>
    </row>
    <row r="115" spans="1:8" ht="36.6" customHeight="1" x14ac:dyDescent="0.25">
      <c r="A115" s="507"/>
      <c r="B115" s="480"/>
      <c r="C115" s="159"/>
      <c r="D115" s="491"/>
      <c r="E115" s="492"/>
      <c r="F115" s="492"/>
      <c r="G115" s="492"/>
      <c r="H115" s="493"/>
    </row>
    <row r="116" spans="1:8" ht="36.6" customHeight="1" thickBot="1" x14ac:dyDescent="0.3">
      <c r="A116" s="507"/>
      <c r="B116" s="480"/>
      <c r="C116" s="159"/>
      <c r="D116" s="491"/>
      <c r="E116" s="492"/>
      <c r="F116" s="492"/>
      <c r="G116" s="492"/>
      <c r="H116" s="493"/>
    </row>
    <row r="117" spans="1:8" ht="36.6" customHeight="1" thickBot="1" x14ac:dyDescent="0.3">
      <c r="A117" s="507"/>
      <c r="B117" s="481"/>
      <c r="C117" s="163"/>
      <c r="D117" s="494"/>
      <c r="E117" s="495"/>
      <c r="F117" s="495"/>
      <c r="G117" s="495"/>
      <c r="H117" s="496"/>
    </row>
    <row r="118" spans="1:8" ht="24.6" customHeight="1" x14ac:dyDescent="0.25"/>
    <row r="119" spans="1:8" ht="16.899999999999999" customHeight="1" x14ac:dyDescent="0.25">
      <c r="A119" s="251"/>
      <c r="B119" s="456" t="s">
        <v>270</v>
      </c>
      <c r="C119" s="456"/>
      <c r="D119" s="225"/>
      <c r="E119" s="225"/>
      <c r="F119" s="225"/>
      <c r="G119" s="225"/>
      <c r="H119" s="226"/>
    </row>
    <row r="120" spans="1:8" ht="16.899999999999999" customHeight="1" x14ac:dyDescent="0.25">
      <c r="B120" s="253" t="s">
        <v>207</v>
      </c>
      <c r="C120" s="253"/>
    </row>
    <row r="121" spans="1:8" ht="16.899999999999999" customHeight="1" x14ac:dyDescent="0.25">
      <c r="B121" s="184" t="s">
        <v>235</v>
      </c>
    </row>
    <row r="122" spans="1:8" ht="15.6" customHeight="1" x14ac:dyDescent="0.25">
      <c r="B122" s="184" t="s">
        <v>236</v>
      </c>
    </row>
    <row r="123" spans="1:8" ht="15.6" customHeight="1" x14ac:dyDescent="0.25"/>
    <row r="124" spans="1:8" ht="16.899999999999999" customHeight="1" x14ac:dyDescent="0.25">
      <c r="B124" s="182" t="s">
        <v>208</v>
      </c>
      <c r="C124" s="182" t="s">
        <v>212</v>
      </c>
      <c r="D124" s="433" t="s">
        <v>213</v>
      </c>
      <c r="E124" s="434"/>
    </row>
    <row r="125" spans="1:8" ht="15.6" customHeight="1" x14ac:dyDescent="0.25">
      <c r="B125" s="316" t="s">
        <v>209</v>
      </c>
      <c r="C125" s="185"/>
      <c r="D125" s="435"/>
      <c r="E125" s="436"/>
    </row>
    <row r="126" spans="1:8" ht="15.6" customHeight="1" x14ac:dyDescent="0.25">
      <c r="B126" s="316" t="s">
        <v>308</v>
      </c>
      <c r="C126" s="186"/>
      <c r="D126" s="435"/>
      <c r="E126" s="436"/>
    </row>
    <row r="127" spans="1:8" ht="15.6" customHeight="1" x14ac:dyDescent="0.25">
      <c r="B127" s="316" t="s">
        <v>210</v>
      </c>
      <c r="C127" s="186"/>
      <c r="D127" s="435"/>
      <c r="E127" s="436"/>
    </row>
    <row r="128" spans="1:8" ht="15.6" customHeight="1" x14ac:dyDescent="0.25">
      <c r="B128" s="316" t="s">
        <v>211</v>
      </c>
      <c r="C128" s="186"/>
      <c r="D128" s="435"/>
      <c r="E128" s="436"/>
    </row>
    <row r="129" spans="2:5" ht="15.6" customHeight="1" x14ac:dyDescent="0.25">
      <c r="B129" s="316" t="s">
        <v>214</v>
      </c>
      <c r="C129" s="186"/>
      <c r="D129" s="435"/>
      <c r="E129" s="436"/>
    </row>
    <row r="130" spans="2:5" ht="15.6" customHeight="1" x14ac:dyDescent="0.25">
      <c r="B130" s="316" t="s">
        <v>215</v>
      </c>
      <c r="C130" s="186"/>
      <c r="D130" s="435"/>
      <c r="E130" s="436"/>
    </row>
    <row r="131" spans="2:5" ht="15.6" customHeight="1" x14ac:dyDescent="0.25">
      <c r="B131" s="316" t="s">
        <v>216</v>
      </c>
      <c r="C131" s="186"/>
      <c r="D131" s="435"/>
      <c r="E131" s="436"/>
    </row>
    <row r="132" spans="2:5" ht="15.6" customHeight="1" x14ac:dyDescent="0.25">
      <c r="B132" s="316" t="s">
        <v>217</v>
      </c>
      <c r="C132" s="186"/>
      <c r="D132" s="435"/>
      <c r="E132" s="436"/>
    </row>
    <row r="133" spans="2:5" ht="15.6" customHeight="1" x14ac:dyDescent="0.25">
      <c r="B133" s="316" t="s">
        <v>307</v>
      </c>
      <c r="C133" s="186"/>
      <c r="D133" s="435"/>
      <c r="E133" s="436"/>
    </row>
    <row r="134" spans="2:5" ht="15.6" customHeight="1" x14ac:dyDescent="0.25">
      <c r="B134" s="316" t="s">
        <v>218</v>
      </c>
      <c r="C134" s="186"/>
      <c r="D134" s="435"/>
      <c r="E134" s="436"/>
    </row>
    <row r="135" spans="2:5" ht="15.6" customHeight="1" x14ac:dyDescent="0.25">
      <c r="B135" s="316" t="s">
        <v>219</v>
      </c>
      <c r="C135" s="186"/>
      <c r="D135" s="435"/>
      <c r="E135" s="436"/>
    </row>
    <row r="136" spans="2:5" ht="15.6" customHeight="1" x14ac:dyDescent="0.25">
      <c r="B136" s="316" t="s">
        <v>220</v>
      </c>
      <c r="C136" s="186"/>
      <c r="D136" s="435"/>
      <c r="E136" s="436"/>
    </row>
    <row r="137" spans="2:5" ht="15.6" customHeight="1" x14ac:dyDescent="0.25">
      <c r="B137" s="316" t="s">
        <v>221</v>
      </c>
      <c r="C137" s="186"/>
      <c r="D137" s="435"/>
      <c r="E137" s="436"/>
    </row>
    <row r="138" spans="2:5" ht="15.6" customHeight="1" x14ac:dyDescent="0.25">
      <c r="B138" s="316" t="s">
        <v>222</v>
      </c>
      <c r="C138" s="186"/>
      <c r="D138" s="435"/>
      <c r="E138" s="436"/>
    </row>
    <row r="139" spans="2:5" ht="15.6" customHeight="1" x14ac:dyDescent="0.25">
      <c r="B139" s="316" t="s">
        <v>223</v>
      </c>
      <c r="C139" s="186"/>
      <c r="D139" s="435"/>
      <c r="E139" s="436"/>
    </row>
    <row r="140" spans="2:5" ht="15.6" customHeight="1" x14ac:dyDescent="0.25">
      <c r="B140" s="316" t="s">
        <v>224</v>
      </c>
      <c r="C140" s="186"/>
      <c r="D140" s="435"/>
      <c r="E140" s="436"/>
    </row>
    <row r="141" spans="2:5" ht="15.6" customHeight="1" x14ac:dyDescent="0.25">
      <c r="B141" s="316" t="s">
        <v>225</v>
      </c>
      <c r="C141" s="186"/>
      <c r="D141" s="435"/>
      <c r="E141" s="436"/>
    </row>
    <row r="142" spans="2:5" ht="15.6" customHeight="1" x14ac:dyDescent="0.25">
      <c r="B142" s="316" t="s">
        <v>226</v>
      </c>
      <c r="C142" s="186"/>
      <c r="D142" s="435"/>
      <c r="E142" s="436"/>
    </row>
    <row r="143" spans="2:5" ht="15.6" customHeight="1" x14ac:dyDescent="0.25">
      <c r="B143" s="316" t="s">
        <v>227</v>
      </c>
      <c r="C143" s="186"/>
      <c r="D143" s="435"/>
      <c r="E143" s="436"/>
    </row>
    <row r="144" spans="2:5" ht="15.6" customHeight="1" x14ac:dyDescent="0.25">
      <c r="B144" s="316" t="s">
        <v>228</v>
      </c>
      <c r="C144" s="186"/>
      <c r="D144" s="435"/>
      <c r="E144" s="436"/>
    </row>
    <row r="145" spans="1:7" ht="15.6" customHeight="1" x14ac:dyDescent="0.25">
      <c r="B145" s="316" t="s">
        <v>229</v>
      </c>
      <c r="C145" s="186"/>
      <c r="D145" s="435"/>
      <c r="E145" s="436"/>
    </row>
    <row r="146" spans="1:7" ht="15.6" customHeight="1" x14ac:dyDescent="0.25">
      <c r="B146" s="316" t="s">
        <v>230</v>
      </c>
      <c r="C146" s="186"/>
      <c r="D146" s="435"/>
      <c r="E146" s="436"/>
    </row>
    <row r="147" spans="1:7" ht="15.6" customHeight="1" x14ac:dyDescent="0.25">
      <c r="B147" s="316" t="s">
        <v>231</v>
      </c>
      <c r="C147" s="186"/>
      <c r="D147" s="435"/>
      <c r="E147" s="436"/>
    </row>
    <row r="148" spans="1:7" ht="15.6" customHeight="1" x14ac:dyDescent="0.25">
      <c r="B148" s="316" t="s">
        <v>232</v>
      </c>
      <c r="C148" s="186"/>
      <c r="D148" s="435"/>
      <c r="E148" s="436"/>
    </row>
    <row r="149" spans="1:7" ht="15.6" customHeight="1" x14ac:dyDescent="0.25">
      <c r="B149" s="316" t="s">
        <v>233</v>
      </c>
      <c r="C149" s="186"/>
      <c r="D149" s="435"/>
      <c r="E149" s="436"/>
    </row>
    <row r="150" spans="1:7" ht="15.6" customHeight="1" x14ac:dyDescent="0.25">
      <c r="B150" s="316" t="s">
        <v>234</v>
      </c>
      <c r="C150" s="186"/>
      <c r="D150" s="435"/>
      <c r="E150" s="436"/>
    </row>
    <row r="151" spans="1:7" ht="15.6" customHeight="1" x14ac:dyDescent="0.25"/>
    <row r="152" spans="1:7" ht="15.6" customHeight="1" x14ac:dyDescent="0.25"/>
    <row r="153" spans="1:7" ht="19.149999999999999" customHeight="1" x14ac:dyDescent="0.25">
      <c r="A153" s="251"/>
      <c r="B153" s="456" t="s">
        <v>271</v>
      </c>
      <c r="C153" s="456"/>
      <c r="D153" s="225"/>
      <c r="E153" s="225"/>
      <c r="F153" s="225"/>
      <c r="G153" s="226"/>
    </row>
    <row r="154" spans="1:7" ht="15.6" customHeight="1" x14ac:dyDescent="0.25">
      <c r="B154" s="254"/>
      <c r="C154" s="127"/>
    </row>
    <row r="155" spans="1:7" ht="18.600000000000001" customHeight="1" x14ac:dyDescent="0.25">
      <c r="B155" s="181"/>
      <c r="C155" s="205" t="s">
        <v>192</v>
      </c>
      <c r="D155" s="206"/>
      <c r="E155" s="206"/>
      <c r="F155" s="206"/>
      <c r="G155" s="206"/>
    </row>
    <row r="156" spans="1:7" ht="31.9" customHeight="1" x14ac:dyDescent="0.25">
      <c r="B156" s="197" t="s">
        <v>202</v>
      </c>
      <c r="C156" s="189" t="s">
        <v>193</v>
      </c>
      <c r="D156" s="439" t="s">
        <v>194</v>
      </c>
      <c r="E156" s="440"/>
      <c r="F156" s="437" t="s">
        <v>195</v>
      </c>
      <c r="G156" s="438"/>
    </row>
    <row r="157" spans="1:7" ht="13.9" customHeight="1" x14ac:dyDescent="0.25">
      <c r="B157" s="453" t="s">
        <v>237</v>
      </c>
      <c r="C157" s="196"/>
      <c r="D157" s="441"/>
      <c r="E157" s="442"/>
      <c r="F157" s="452"/>
      <c r="G157" s="442"/>
    </row>
    <row r="158" spans="1:7" ht="51" customHeight="1" x14ac:dyDescent="0.25">
      <c r="B158" s="454"/>
      <c r="C158" s="290"/>
      <c r="D158" s="448"/>
      <c r="E158" s="449"/>
      <c r="F158" s="448"/>
      <c r="G158" s="449"/>
    </row>
    <row r="159" spans="1:7" ht="15.6" customHeight="1" x14ac:dyDescent="0.25">
      <c r="B159" s="455" t="s">
        <v>238</v>
      </c>
      <c r="C159" s="183"/>
      <c r="D159" s="441"/>
      <c r="E159" s="442"/>
      <c r="F159" s="452"/>
      <c r="G159" s="442"/>
    </row>
    <row r="160" spans="1:7" ht="51" customHeight="1" x14ac:dyDescent="0.25">
      <c r="B160" s="455"/>
      <c r="C160" s="290"/>
      <c r="D160" s="448"/>
      <c r="E160" s="449"/>
      <c r="F160" s="448"/>
      <c r="G160" s="449"/>
    </row>
    <row r="161" spans="1:7" ht="11.45" customHeight="1" x14ac:dyDescent="0.25">
      <c r="B161" s="453" t="s">
        <v>239</v>
      </c>
      <c r="C161" s="183"/>
      <c r="D161" s="441"/>
      <c r="E161" s="442"/>
      <c r="F161" s="452"/>
      <c r="G161" s="442"/>
    </row>
    <row r="162" spans="1:7" ht="51" customHeight="1" x14ac:dyDescent="0.25">
      <c r="B162" s="454"/>
      <c r="C162" s="290"/>
      <c r="D162" s="448"/>
      <c r="E162" s="449"/>
      <c r="F162" s="448"/>
      <c r="G162" s="449"/>
    </row>
    <row r="163" spans="1:7" ht="11.45" customHeight="1" x14ac:dyDescent="0.25">
      <c r="B163" s="455" t="s">
        <v>240</v>
      </c>
      <c r="C163" s="138"/>
      <c r="D163" s="441"/>
      <c r="E163" s="442"/>
      <c r="F163" s="452"/>
      <c r="G163" s="442"/>
    </row>
    <row r="164" spans="1:7" ht="51" customHeight="1" x14ac:dyDescent="0.25">
      <c r="B164" s="454"/>
      <c r="C164" s="290"/>
      <c r="D164" s="448"/>
      <c r="E164" s="449"/>
      <c r="F164" s="448"/>
      <c r="G164" s="449"/>
    </row>
    <row r="165" spans="1:7" ht="24.6" customHeight="1" x14ac:dyDescent="0.25"/>
    <row r="166" spans="1:7" ht="18" customHeight="1" x14ac:dyDescent="0.25">
      <c r="A166" s="251"/>
      <c r="B166" s="456" t="s">
        <v>272</v>
      </c>
      <c r="C166" s="456"/>
      <c r="D166" s="202"/>
      <c r="E166" s="202"/>
      <c r="F166" s="202"/>
      <c r="G166" s="203"/>
    </row>
    <row r="167" spans="1:7" s="192" customFormat="1" ht="14.45" customHeight="1" x14ac:dyDescent="0.25">
      <c r="B167" s="445" t="s">
        <v>111</v>
      </c>
      <c r="C167" s="445"/>
      <c r="D167" s="193"/>
      <c r="E167" s="193"/>
      <c r="F167" s="194"/>
    </row>
    <row r="168" spans="1:7" s="190" customFormat="1" ht="22.9" customHeight="1" x14ac:dyDescent="0.25">
      <c r="B168" s="446" t="s">
        <v>101</v>
      </c>
      <c r="C168" s="447"/>
      <c r="D168" s="191"/>
      <c r="E168" s="191"/>
      <c r="F168" s="191"/>
    </row>
    <row r="169" spans="1:7" s="58" customFormat="1" ht="28.15" customHeight="1" x14ac:dyDescent="0.25">
      <c r="B169" s="443" t="s">
        <v>203</v>
      </c>
      <c r="C169" s="508" t="s">
        <v>112</v>
      </c>
      <c r="D169" s="509"/>
      <c r="E169" s="450" t="s">
        <v>206</v>
      </c>
      <c r="F169" s="451"/>
      <c r="G169" s="451"/>
    </row>
    <row r="170" spans="1:7" ht="45" customHeight="1" x14ac:dyDescent="0.25">
      <c r="B170" s="444"/>
      <c r="C170" s="510"/>
      <c r="D170" s="511"/>
      <c r="E170" s="195" t="s">
        <v>191</v>
      </c>
      <c r="F170" s="59" t="s">
        <v>102</v>
      </c>
      <c r="G170" s="201" t="s">
        <v>103</v>
      </c>
    </row>
    <row r="171" spans="1:7" ht="48.6" customHeight="1" x14ac:dyDescent="0.25">
      <c r="B171" s="198" t="s">
        <v>196</v>
      </c>
      <c r="C171" s="428"/>
      <c r="D171" s="429"/>
      <c r="E171" s="60"/>
      <c r="F171" s="60"/>
      <c r="G171" s="61"/>
    </row>
    <row r="172" spans="1:7" ht="48.6" customHeight="1" x14ac:dyDescent="0.25">
      <c r="B172" s="199" t="s">
        <v>241</v>
      </c>
      <c r="C172" s="428"/>
      <c r="D172" s="429"/>
      <c r="E172" s="60"/>
      <c r="F172" s="60"/>
      <c r="G172" s="61"/>
    </row>
    <row r="173" spans="1:7" ht="48.6" customHeight="1" x14ac:dyDescent="0.25">
      <c r="B173" s="199" t="s">
        <v>242</v>
      </c>
      <c r="C173" s="428"/>
      <c r="D173" s="429"/>
      <c r="E173" s="60"/>
      <c r="F173" s="60"/>
      <c r="G173" s="61"/>
    </row>
    <row r="174" spans="1:7" ht="48.6" customHeight="1" x14ac:dyDescent="0.25">
      <c r="B174" s="199" t="s">
        <v>243</v>
      </c>
      <c r="C174" s="428"/>
      <c r="D174" s="429"/>
      <c r="E174" s="60"/>
      <c r="F174" s="60"/>
      <c r="G174" s="61"/>
    </row>
    <row r="175" spans="1:7" ht="48.6" customHeight="1" x14ac:dyDescent="0.25">
      <c r="B175" s="199" t="s">
        <v>197</v>
      </c>
      <c r="C175" s="428"/>
      <c r="D175" s="429"/>
      <c r="E175" s="60"/>
      <c r="F175" s="60"/>
      <c r="G175" s="61"/>
    </row>
    <row r="176" spans="1:7" ht="48.6" customHeight="1" x14ac:dyDescent="0.25">
      <c r="B176" s="199" t="s">
        <v>198</v>
      </c>
      <c r="C176" s="428"/>
      <c r="D176" s="429"/>
      <c r="E176" s="60"/>
      <c r="F176" s="60"/>
      <c r="G176" s="61"/>
    </row>
    <row r="177" spans="2:7" ht="48.6" customHeight="1" x14ac:dyDescent="0.25">
      <c r="B177" s="199" t="s">
        <v>200</v>
      </c>
      <c r="C177" s="428"/>
      <c r="D177" s="429"/>
      <c r="E177" s="60"/>
      <c r="F177" s="60"/>
      <c r="G177" s="61"/>
    </row>
    <row r="178" spans="2:7" ht="48.6" customHeight="1" x14ac:dyDescent="0.25">
      <c r="B178" s="199" t="s">
        <v>199</v>
      </c>
      <c r="C178" s="428"/>
      <c r="D178" s="429"/>
      <c r="E178" s="60"/>
      <c r="F178" s="60"/>
      <c r="G178" s="61"/>
    </row>
    <row r="179" spans="2:7" ht="48.6" customHeight="1" x14ac:dyDescent="0.25">
      <c r="B179" s="199" t="s">
        <v>201</v>
      </c>
      <c r="C179" s="428"/>
      <c r="D179" s="429"/>
      <c r="E179" s="60"/>
      <c r="F179" s="60"/>
      <c r="G179" s="61"/>
    </row>
    <row r="180" spans="2:7" ht="54" customHeight="1" x14ac:dyDescent="0.25">
      <c r="B180" s="199" t="s">
        <v>204</v>
      </c>
      <c r="C180" s="428"/>
      <c r="D180" s="429"/>
      <c r="E180" s="60"/>
      <c r="F180" s="60"/>
      <c r="G180" s="61"/>
    </row>
    <row r="181" spans="2:7" ht="48.6" customHeight="1" x14ac:dyDescent="0.25">
      <c r="B181" s="199" t="s">
        <v>205</v>
      </c>
      <c r="C181" s="428"/>
      <c r="D181" s="429"/>
      <c r="E181" s="60"/>
      <c r="F181" s="60"/>
      <c r="G181" s="61"/>
    </row>
    <row r="182" spans="2:7" ht="48.6" customHeight="1" x14ac:dyDescent="0.25">
      <c r="B182" s="200" t="s">
        <v>244</v>
      </c>
      <c r="C182" s="428"/>
      <c r="D182" s="429"/>
      <c r="E182" s="60"/>
      <c r="F182" s="60"/>
      <c r="G182" s="187"/>
    </row>
  </sheetData>
  <dataConsolidate/>
  <mergeCells count="137">
    <mergeCell ref="B163:B164"/>
    <mergeCell ref="D158:E158"/>
    <mergeCell ref="B166:C166"/>
    <mergeCell ref="D125:E125"/>
    <mergeCell ref="D147:E147"/>
    <mergeCell ref="D126:E126"/>
    <mergeCell ref="D127:E127"/>
    <mergeCell ref="C169:D170"/>
    <mergeCell ref="D135:E135"/>
    <mergeCell ref="D136:E136"/>
    <mergeCell ref="D137:E137"/>
    <mergeCell ref="D138:E138"/>
    <mergeCell ref="D139:E139"/>
    <mergeCell ref="D140:E140"/>
    <mergeCell ref="D128:E128"/>
    <mergeCell ref="D129:E129"/>
    <mergeCell ref="B153:C153"/>
    <mergeCell ref="D148:E148"/>
    <mergeCell ref="D149:E149"/>
    <mergeCell ref="D150:E150"/>
    <mergeCell ref="A94:A99"/>
    <mergeCell ref="D99:H99"/>
    <mergeCell ref="A100:A105"/>
    <mergeCell ref="A106:A111"/>
    <mergeCell ref="A112:A117"/>
    <mergeCell ref="B112:B117"/>
    <mergeCell ref="D112:H112"/>
    <mergeCell ref="D113:H113"/>
    <mergeCell ref="D114:H114"/>
    <mergeCell ref="D115:H115"/>
    <mergeCell ref="D116:H116"/>
    <mergeCell ref="D117:H117"/>
    <mergeCell ref="D101:H101"/>
    <mergeCell ref="D102:H102"/>
    <mergeCell ref="D103:H103"/>
    <mergeCell ref="D104:H104"/>
    <mergeCell ref="D105:H105"/>
    <mergeCell ref="B106:B111"/>
    <mergeCell ref="D106:H106"/>
    <mergeCell ref="D111:H111"/>
    <mergeCell ref="D97:H97"/>
    <mergeCell ref="D98:H98"/>
    <mergeCell ref="D107:H107"/>
    <mergeCell ref="D108:H108"/>
    <mergeCell ref="A88:A93"/>
    <mergeCell ref="D88:H88"/>
    <mergeCell ref="B11:C11"/>
    <mergeCell ref="B12:F13"/>
    <mergeCell ref="B30:C30"/>
    <mergeCell ref="B29:C29"/>
    <mergeCell ref="B60:G69"/>
    <mergeCell ref="B72:G81"/>
    <mergeCell ref="E27:G27"/>
    <mergeCell ref="E28:G28"/>
    <mergeCell ref="D90:H90"/>
    <mergeCell ref="D91:H91"/>
    <mergeCell ref="D92:H92"/>
    <mergeCell ref="D93:H93"/>
    <mergeCell ref="B17:F18"/>
    <mergeCell ref="B28:C28"/>
    <mergeCell ref="D89:H89"/>
    <mergeCell ref="B85:E85"/>
    <mergeCell ref="E23:G23"/>
    <mergeCell ref="B3:C3"/>
    <mergeCell ref="B21:C21"/>
    <mergeCell ref="B84:C84"/>
    <mergeCell ref="B119:C119"/>
    <mergeCell ref="B26:C26"/>
    <mergeCell ref="B27:C27"/>
    <mergeCell ref="B7:F8"/>
    <mergeCell ref="B5:C5"/>
    <mergeCell ref="B10:D10"/>
    <mergeCell ref="D87:H87"/>
    <mergeCell ref="E29:G29"/>
    <mergeCell ref="E30:G30"/>
    <mergeCell ref="E24:G24"/>
    <mergeCell ref="E25:G25"/>
    <mergeCell ref="E26:G26"/>
    <mergeCell ref="B36:G45"/>
    <mergeCell ref="B48:G57"/>
    <mergeCell ref="B94:B99"/>
    <mergeCell ref="D94:H94"/>
    <mergeCell ref="D95:H95"/>
    <mergeCell ref="D96:H96"/>
    <mergeCell ref="B88:B93"/>
    <mergeCell ref="B100:B105"/>
    <mergeCell ref="D100:H100"/>
    <mergeCell ref="F156:G156"/>
    <mergeCell ref="D156:E156"/>
    <mergeCell ref="D157:E157"/>
    <mergeCell ref="B169:B170"/>
    <mergeCell ref="B167:C167"/>
    <mergeCell ref="B168:C168"/>
    <mergeCell ref="D159:E159"/>
    <mergeCell ref="D164:E164"/>
    <mergeCell ref="F164:G164"/>
    <mergeCell ref="D163:E163"/>
    <mergeCell ref="E169:G169"/>
    <mergeCell ref="D160:E160"/>
    <mergeCell ref="F160:G160"/>
    <mergeCell ref="F163:G163"/>
    <mergeCell ref="D162:E162"/>
    <mergeCell ref="F162:G162"/>
    <mergeCell ref="F157:G157"/>
    <mergeCell ref="F158:G158"/>
    <mergeCell ref="F159:G159"/>
    <mergeCell ref="D161:E161"/>
    <mergeCell ref="F161:G161"/>
    <mergeCell ref="B157:B158"/>
    <mergeCell ref="B159:B160"/>
    <mergeCell ref="B161:B162"/>
    <mergeCell ref="D109:H109"/>
    <mergeCell ref="D110:H110"/>
    <mergeCell ref="D124:E124"/>
    <mergeCell ref="D133:E133"/>
    <mergeCell ref="D134:E134"/>
    <mergeCell ref="D130:E130"/>
    <mergeCell ref="D131:E131"/>
    <mergeCell ref="D132:E132"/>
    <mergeCell ref="D146:E146"/>
    <mergeCell ref="D141:E141"/>
    <mergeCell ref="D142:E142"/>
    <mergeCell ref="D143:E143"/>
    <mergeCell ref="D144:E144"/>
    <mergeCell ref="D145:E145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177:D177"/>
  </mergeCells>
  <dataValidations xWindow="640" yWindow="518" count="8">
    <dataValidation type="textLength" allowBlank="1" showInputMessage="1" showErrorMessage="1" sqref="B47 B35 B59 B71" xr:uid="{00000000-0002-0000-0100-000000000000}">
      <formula1>0</formula1>
      <formula2>1000</formula2>
    </dataValidation>
    <dataValidation allowBlank="1" showInputMessage="1" showErrorMessage="1" promptTitle="Atención" prompt="Descripción opcional" sqref="C158:D158 F158 F162 F164 C162:D162 C160:D160 F160 C164:D164" xr:uid="{00000000-0002-0000-0100-000001000000}"/>
    <dataValidation allowBlank="1" showInputMessage="1" showErrorMessage="1" promptTitle="Atención" prompt="Descripción general de la etapa." sqref="B88:B117" xr:uid="{00000000-0002-0000-0100-000002000000}"/>
    <dataValidation allowBlank="1" showInputMessage="1" showErrorMessage="1" promptTitle="Atención" prompt="Describa la actividad. " sqref="D88:H117" xr:uid="{00000000-0002-0000-0100-000003000000}"/>
    <dataValidation type="decimal" allowBlank="1" showInputMessage="1" showErrorMessage="1" errorTitle="Atención" error="Ingrese unicamente un número entre 0 y 100." sqref="C125:D150" xr:uid="{00000000-0002-0000-0100-000004000000}">
      <formula1>0</formula1>
      <formula2>1</formula2>
    </dataValidation>
    <dataValidation type="list" allowBlank="1" showInputMessage="1" showErrorMessage="1" errorTitle="¡Atención!" error="Seleccione la respuesta de la lista desplegable." prompt="Seleccione respuesta" sqref="F163 F161 F159 F157 C163:D163 C157:D157 C159:D159 C161:D161 D24:D30" xr:uid="{00000000-0002-0000-0100-000005000000}">
      <formula1>$M$24:$M$25</formula1>
    </dataValidation>
    <dataValidation allowBlank="1" showInputMessage="1" sqref="B36:G45 B48:G57 B60:G69 B72:G81" xr:uid="{00000000-0002-0000-0100-000006000000}"/>
    <dataValidation allowBlank="1" showInputMessage="1" showErrorMessage="1" promptTitle="Complete en forma sintética" prompt=" Actividad específica a desarrollarse en la presente Etapa." sqref="C88:C117" xr:uid="{00000000-0002-0000-0100-000007000000}"/>
  </dataValidations>
  <printOptions horizontalCentered="1" verticalCentered="1"/>
  <pageMargins left="0.31527777777777799" right="0.31527777777777799" top="0.59583333333333299" bottom="0.15763888888888899" header="0.31527777777777799" footer="0.51180555555555496"/>
  <pageSetup paperSize="7" firstPageNumber="0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9" tint="-0.249977111117893"/>
  </sheetPr>
  <dimension ref="A1:X37"/>
  <sheetViews>
    <sheetView showGridLines="0" topLeftCell="A15" workbookViewId="0">
      <selection activeCell="F23" sqref="F23"/>
    </sheetView>
  </sheetViews>
  <sheetFormatPr baseColWidth="10" defaultColWidth="9.140625" defaultRowHeight="15" x14ac:dyDescent="0.25"/>
  <cols>
    <col min="1" max="1" width="3.42578125" customWidth="1"/>
    <col min="2" max="2" width="4.85546875" style="1" customWidth="1"/>
    <col min="3" max="3" width="38.42578125" style="1" customWidth="1"/>
    <col min="4" max="5" width="11.28515625" style="1" customWidth="1"/>
    <col min="6" max="23" width="4.85546875" style="1" customWidth="1"/>
    <col min="24" max="24" width="43.5703125" style="1" customWidth="1"/>
    <col min="25" max="16384" width="9.140625" style="1"/>
  </cols>
  <sheetData>
    <row r="1" spans="1:24" ht="16.5" customHeight="1" x14ac:dyDescent="0.25"/>
    <row r="2" spans="1:24" ht="15" customHeight="1" x14ac:dyDescent="0.25">
      <c r="A2" s="188"/>
      <c r="B2" s="136"/>
      <c r="C2" s="255" t="s">
        <v>273</v>
      </c>
      <c r="D2" s="188"/>
      <c r="E2" s="188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56"/>
    </row>
    <row r="3" spans="1:24" ht="9" customHeight="1" x14ac:dyDescent="0.25"/>
    <row r="4" spans="1:24" x14ac:dyDescent="0.25">
      <c r="F4" s="518" t="s">
        <v>94</v>
      </c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19"/>
      <c r="V4" s="519"/>
      <c r="W4" s="519"/>
    </row>
    <row r="5" spans="1:24" ht="14.45" customHeight="1" x14ac:dyDescent="0.25">
      <c r="B5" s="520" t="s">
        <v>177</v>
      </c>
      <c r="C5" s="521"/>
      <c r="D5" s="215" t="s">
        <v>53</v>
      </c>
      <c r="E5" s="215" t="s">
        <v>249</v>
      </c>
      <c r="F5" s="147">
        <v>1</v>
      </c>
      <c r="G5" s="25">
        <v>2</v>
      </c>
      <c r="H5" s="25">
        <v>3</v>
      </c>
      <c r="I5" s="25">
        <v>4</v>
      </c>
      <c r="J5" s="25">
        <v>5</v>
      </c>
      <c r="K5" s="25">
        <v>6</v>
      </c>
      <c r="L5" s="25">
        <v>7</v>
      </c>
      <c r="M5" s="25">
        <v>8</v>
      </c>
      <c r="N5" s="25">
        <v>9</v>
      </c>
      <c r="O5" s="25">
        <v>10</v>
      </c>
      <c r="P5" s="25">
        <v>11</v>
      </c>
      <c r="Q5" s="25">
        <v>12</v>
      </c>
      <c r="R5" s="25">
        <v>13</v>
      </c>
      <c r="S5" s="25">
        <v>14</v>
      </c>
      <c r="T5" s="25">
        <v>15</v>
      </c>
      <c r="U5" s="25">
        <v>16</v>
      </c>
      <c r="V5" s="25">
        <v>17</v>
      </c>
      <c r="W5" s="25">
        <v>18</v>
      </c>
      <c r="X5" s="25" t="s">
        <v>96</v>
      </c>
    </row>
    <row r="6" spans="1:24" ht="30" customHeight="1" x14ac:dyDescent="0.25">
      <c r="B6" s="515" t="s">
        <v>97</v>
      </c>
      <c r="C6" s="269"/>
      <c r="D6" s="345"/>
      <c r="E6" s="345"/>
      <c r="F6" s="53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54"/>
    </row>
    <row r="7" spans="1:24" ht="30" customHeight="1" x14ac:dyDescent="0.25">
      <c r="B7" s="516"/>
      <c r="C7" s="269"/>
      <c r="D7" s="346"/>
      <c r="E7" s="346"/>
      <c r="F7" s="53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54"/>
    </row>
    <row r="8" spans="1:24" ht="30" customHeight="1" x14ac:dyDescent="0.25">
      <c r="B8" s="516"/>
      <c r="C8" s="269"/>
      <c r="D8" s="346"/>
      <c r="E8" s="346"/>
      <c r="F8" s="53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54"/>
    </row>
    <row r="9" spans="1:24" ht="30" customHeight="1" x14ac:dyDescent="0.25">
      <c r="B9" s="516"/>
      <c r="C9" s="269"/>
      <c r="D9" s="346"/>
      <c r="E9" s="346"/>
      <c r="F9" s="53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54"/>
    </row>
    <row r="10" spans="1:24" ht="30" customHeight="1" x14ac:dyDescent="0.25">
      <c r="B10" s="516"/>
      <c r="C10" s="269"/>
      <c r="D10" s="346"/>
      <c r="E10" s="346"/>
      <c r="F10" s="53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54"/>
    </row>
    <row r="11" spans="1:24" ht="30" customHeight="1" x14ac:dyDescent="0.25">
      <c r="B11" s="517"/>
      <c r="C11" s="269"/>
      <c r="D11" s="346"/>
      <c r="E11" s="346"/>
      <c r="F11" s="53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54"/>
    </row>
    <row r="12" spans="1:24" ht="30.6" customHeight="1" x14ac:dyDescent="0.25">
      <c r="B12" s="512" t="s">
        <v>98</v>
      </c>
      <c r="C12" s="270"/>
      <c r="D12" s="346"/>
      <c r="E12" s="346"/>
      <c r="F12" s="53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54"/>
    </row>
    <row r="13" spans="1:24" ht="30.6" customHeight="1" x14ac:dyDescent="0.25">
      <c r="B13" s="513"/>
      <c r="C13" s="270"/>
      <c r="D13" s="346"/>
      <c r="E13" s="346"/>
      <c r="F13" s="53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54"/>
    </row>
    <row r="14" spans="1:24" ht="30.6" customHeight="1" x14ac:dyDescent="0.25">
      <c r="B14" s="513"/>
      <c r="C14" s="270"/>
      <c r="D14" s="346"/>
      <c r="E14" s="346"/>
      <c r="F14" s="53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54"/>
    </row>
    <row r="15" spans="1:24" ht="30.6" customHeight="1" x14ac:dyDescent="0.25">
      <c r="B15" s="513"/>
      <c r="C15" s="270"/>
      <c r="D15" s="346"/>
      <c r="E15" s="346"/>
      <c r="F15" s="53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54"/>
    </row>
    <row r="16" spans="1:24" ht="30.6" customHeight="1" x14ac:dyDescent="0.25">
      <c r="B16" s="513"/>
      <c r="C16" s="270"/>
      <c r="D16" s="346"/>
      <c r="E16" s="346"/>
      <c r="F16" s="53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54"/>
    </row>
    <row r="17" spans="2:24" ht="34.15" customHeight="1" x14ac:dyDescent="0.25">
      <c r="B17" s="514"/>
      <c r="C17" s="270"/>
      <c r="D17" s="346"/>
      <c r="E17" s="346"/>
      <c r="F17" s="53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54"/>
    </row>
    <row r="18" spans="2:24" ht="25.9" customHeight="1" x14ac:dyDescent="0.25">
      <c r="B18" s="515" t="s">
        <v>99</v>
      </c>
      <c r="C18" s="269"/>
      <c r="D18" s="346"/>
      <c r="E18" s="346"/>
      <c r="F18" s="53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54"/>
    </row>
    <row r="19" spans="2:24" ht="25.9" customHeight="1" x14ac:dyDescent="0.25">
      <c r="B19" s="516"/>
      <c r="C19" s="269"/>
      <c r="D19" s="346"/>
      <c r="E19" s="346"/>
      <c r="F19" s="53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54"/>
    </row>
    <row r="20" spans="2:24" ht="25.9" customHeight="1" x14ac:dyDescent="0.25">
      <c r="B20" s="516"/>
      <c r="C20" s="269"/>
      <c r="D20" s="346"/>
      <c r="E20" s="346"/>
      <c r="F20" s="53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54"/>
    </row>
    <row r="21" spans="2:24" ht="25.9" customHeight="1" x14ac:dyDescent="0.25">
      <c r="B21" s="516"/>
      <c r="C21" s="269"/>
      <c r="D21" s="346"/>
      <c r="E21" s="346"/>
      <c r="F21" s="53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54"/>
    </row>
    <row r="22" spans="2:24" ht="25.9" customHeight="1" x14ac:dyDescent="0.25">
      <c r="B22" s="516"/>
      <c r="C22" s="269"/>
      <c r="D22" s="346"/>
      <c r="E22" s="346"/>
      <c r="F22" s="53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54"/>
    </row>
    <row r="23" spans="2:24" ht="25.9" customHeight="1" x14ac:dyDescent="0.25">
      <c r="B23" s="517"/>
      <c r="C23" s="269"/>
      <c r="D23" s="346"/>
      <c r="E23" s="346"/>
      <c r="F23" s="53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54"/>
    </row>
    <row r="24" spans="2:24" ht="25.9" customHeight="1" x14ac:dyDescent="0.25">
      <c r="B24" s="512" t="s">
        <v>100</v>
      </c>
      <c r="C24" s="270"/>
      <c r="D24" s="346"/>
      <c r="E24" s="346"/>
      <c r="F24" s="53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54"/>
    </row>
    <row r="25" spans="2:24" ht="25.9" customHeight="1" x14ac:dyDescent="0.25">
      <c r="B25" s="513"/>
      <c r="C25" s="270"/>
      <c r="D25" s="346"/>
      <c r="E25" s="346"/>
      <c r="F25" s="53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54"/>
    </row>
    <row r="26" spans="2:24" ht="25.9" customHeight="1" x14ac:dyDescent="0.25">
      <c r="B26" s="513"/>
      <c r="C26" s="270"/>
      <c r="D26" s="346"/>
      <c r="E26" s="346"/>
      <c r="F26" s="53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54"/>
    </row>
    <row r="27" spans="2:24" ht="25.9" customHeight="1" x14ac:dyDescent="0.25">
      <c r="B27" s="513"/>
      <c r="C27" s="270"/>
      <c r="D27" s="346"/>
      <c r="E27" s="346"/>
      <c r="F27" s="53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54"/>
    </row>
    <row r="28" spans="2:24" ht="25.9" customHeight="1" x14ac:dyDescent="0.25">
      <c r="B28" s="513"/>
      <c r="C28" s="270"/>
      <c r="D28" s="346"/>
      <c r="E28" s="346"/>
      <c r="F28" s="53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54"/>
    </row>
    <row r="29" spans="2:24" ht="25.9" customHeight="1" x14ac:dyDescent="0.25">
      <c r="B29" s="514"/>
      <c r="C29" s="270"/>
      <c r="D29" s="346"/>
      <c r="E29" s="346"/>
      <c r="F29" s="53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54"/>
    </row>
    <row r="30" spans="2:24" ht="25.9" customHeight="1" x14ac:dyDescent="0.25">
      <c r="B30" s="515" t="s">
        <v>179</v>
      </c>
      <c r="C30" s="269"/>
      <c r="D30" s="346"/>
      <c r="E30" s="346"/>
      <c r="F30" s="53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54"/>
    </row>
    <row r="31" spans="2:24" ht="25.9" customHeight="1" x14ac:dyDescent="0.25">
      <c r="B31" s="516"/>
      <c r="C31" s="269"/>
      <c r="D31" s="346"/>
      <c r="E31" s="346"/>
      <c r="F31" s="53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54"/>
    </row>
    <row r="32" spans="2:24" ht="25.9" customHeight="1" x14ac:dyDescent="0.25">
      <c r="B32" s="516"/>
      <c r="C32" s="269"/>
      <c r="D32" s="346"/>
      <c r="E32" s="346"/>
      <c r="F32" s="53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54"/>
    </row>
    <row r="33" spans="2:24" ht="25.9" customHeight="1" x14ac:dyDescent="0.25">
      <c r="B33" s="516"/>
      <c r="C33" s="269"/>
      <c r="D33" s="346"/>
      <c r="E33" s="346"/>
      <c r="F33" s="53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54"/>
    </row>
    <row r="34" spans="2:24" ht="25.9" customHeight="1" x14ac:dyDescent="0.25">
      <c r="B34" s="516"/>
      <c r="C34" s="269"/>
      <c r="D34" s="346"/>
      <c r="E34" s="346"/>
      <c r="F34" s="53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54"/>
    </row>
    <row r="35" spans="2:24" ht="25.9" customHeight="1" x14ac:dyDescent="0.25">
      <c r="B35" s="516"/>
      <c r="C35" s="269"/>
      <c r="D35" s="346"/>
      <c r="E35" s="346"/>
      <c r="F35" s="53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54"/>
    </row>
    <row r="36" spans="2:24" ht="25.9" customHeight="1" x14ac:dyDescent="0.25">
      <c r="B36" s="517"/>
      <c r="C36" s="269"/>
      <c r="D36" s="346"/>
      <c r="E36" s="346"/>
      <c r="F36" s="53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54"/>
    </row>
    <row r="37" spans="2:24" ht="21" customHeight="1" x14ac:dyDescent="0.25"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5"/>
    </row>
  </sheetData>
  <sheetProtection algorithmName="SHA-512" hashValue="9xnmxjDTts8/S23qTxjPqKMD366gx3M72cXNTvhKLhVh3LUT4rx18iYELs0qGVwvbRaI+ohsGCyBwJXWas2r6g==" saltValue="bysWc/4/RGXhZa+Ll3AxmQ==" spinCount="100000" sheet="1" objects="1" scenarios="1"/>
  <dataConsolidate/>
  <mergeCells count="7">
    <mergeCell ref="B24:B29"/>
    <mergeCell ref="B30:B36"/>
    <mergeCell ref="F4:W4"/>
    <mergeCell ref="B5:C5"/>
    <mergeCell ref="B6:B11"/>
    <mergeCell ref="B12:B17"/>
    <mergeCell ref="B18:B23"/>
  </mergeCells>
  <dataValidations count="3">
    <dataValidation type="textLength" allowBlank="1" showInputMessage="1" showErrorMessage="1" prompt="Máx 200 caracteres_x000a_" sqref="X6:X37" xr:uid="{00000000-0002-0000-0200-000000000000}">
      <formula1>0</formula1>
      <formula2>201</formula2>
    </dataValidation>
    <dataValidation type="date" allowBlank="1" showInputMessage="1" showErrorMessage="1" errorTitle="Error" error="Seleccione una fecha correcta." promptTitle="Atención" prompt="Escriba la fecha de inicio estimada de la actividad." sqref="D6:D36" xr:uid="{00000000-0002-0000-0200-000001000000}">
      <formula1>43101</formula1>
      <formula2>45291</formula2>
    </dataValidation>
    <dataValidation type="date" allowBlank="1" showInputMessage="1" showErrorMessage="1" errorTitle="Error" error="Seleccione una fecha correcta." promptTitle="Atención" prompt="Escriba la fecha de finalización estimada de la actividad." sqref="E6:E36" xr:uid="{00000000-0002-0000-0200-000002000000}">
      <formula1>43101</formula1>
      <formula2>45291</formula2>
    </dataValidation>
  </dataValidations>
  <pageMargins left="0.74791666666666701" right="0.74791666666666701" top="0.63472222222222197" bottom="0.98402777777777795" header="0" footer="0.51180555555555496"/>
  <pageSetup paperSize="5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olo seleccionar de la lista desplegable." promptTitle="Atención" prompt="Seleccione la ACTIVIDAD correspondiente a la presente ETAPA." xr:uid="{00000000-0002-0000-0200-000003000000}">
          <x14:formula1>
            <xm:f>PROYECTO!$C$88:$C$117</xm:f>
          </x14:formula1>
          <xm:sqref>C6:C36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9" tint="-0.249977111117893"/>
  </sheetPr>
  <dimension ref="A2:IV190"/>
  <sheetViews>
    <sheetView showGridLines="0" zoomScale="75" zoomScaleNormal="75" workbookViewId="0">
      <selection activeCell="J9" sqref="J9"/>
    </sheetView>
  </sheetViews>
  <sheetFormatPr baseColWidth="10" defaultColWidth="9.140625" defaultRowHeight="15" x14ac:dyDescent="0.25"/>
  <cols>
    <col min="1" max="1" width="3.7109375" customWidth="1"/>
    <col min="2" max="2" width="16.42578125" customWidth="1"/>
    <col min="3" max="3" width="19.140625" style="87" customWidth="1"/>
    <col min="4" max="4" width="16.42578125" style="2" customWidth="1"/>
    <col min="5" max="5" width="14.42578125" style="2" customWidth="1"/>
    <col min="6" max="6" width="14.85546875" style="88" customWidth="1"/>
    <col min="7" max="7" width="20.42578125" style="88" customWidth="1"/>
    <col min="8" max="8" width="13.28515625" style="88" customWidth="1"/>
    <col min="9" max="11" width="15.5703125" style="2" customWidth="1"/>
    <col min="12" max="12" width="15.85546875" style="2" customWidth="1"/>
    <col min="13" max="13" width="15.140625" style="1" customWidth="1"/>
    <col min="14" max="14" width="13.140625" style="37" customWidth="1"/>
    <col min="15" max="15" width="10.5703125" style="37" customWidth="1"/>
    <col min="16" max="24" width="9.140625" style="37"/>
    <col min="25" max="16384" width="9.140625" style="1"/>
  </cols>
  <sheetData>
    <row r="2" spans="1:25" ht="23.25" customHeight="1" x14ac:dyDescent="0.25">
      <c r="A2" s="256"/>
      <c r="B2" s="538" t="s">
        <v>274</v>
      </c>
      <c r="C2" s="538"/>
      <c r="D2" s="538"/>
      <c r="E2" s="538"/>
      <c r="F2" s="538"/>
      <c r="G2" s="167"/>
      <c r="H2" s="167"/>
      <c r="I2" s="167"/>
      <c r="J2" s="167"/>
      <c r="K2" s="167"/>
      <c r="L2" s="167"/>
      <c r="M2" s="167"/>
    </row>
    <row r="3" spans="1:25" x14ac:dyDescent="0.25">
      <c r="B3" s="526" t="s">
        <v>276</v>
      </c>
      <c r="C3" s="526"/>
      <c r="D3" s="526"/>
      <c r="E3" s="526"/>
      <c r="F3" s="526"/>
      <c r="G3" s="262"/>
      <c r="H3" s="262"/>
      <c r="I3" s="262"/>
      <c r="J3" s="262"/>
      <c r="K3" s="262"/>
      <c r="L3" s="262"/>
    </row>
    <row r="4" spans="1:25" ht="18" customHeight="1" x14ac:dyDescent="0.25">
      <c r="B4" s="291" t="s">
        <v>294</v>
      </c>
      <c r="C4" s="294"/>
      <c r="D4" s="294"/>
      <c r="E4" s="294"/>
      <c r="F4" s="294"/>
      <c r="G4" s="221"/>
      <c r="H4" s="221"/>
      <c r="I4" s="221"/>
      <c r="J4" s="221"/>
      <c r="K4" s="221"/>
      <c r="L4" s="221"/>
    </row>
    <row r="5" spans="1:25" ht="18" customHeight="1" x14ac:dyDescent="0.25">
      <c r="B5" s="291" t="s">
        <v>295</v>
      </c>
      <c r="C5" s="294"/>
      <c r="D5" s="294"/>
      <c r="E5" s="294"/>
      <c r="F5" s="294"/>
      <c r="G5" s="221"/>
      <c r="H5" s="221"/>
      <c r="I5" s="221"/>
      <c r="J5" s="221"/>
      <c r="K5" s="221"/>
      <c r="L5" s="221"/>
    </row>
    <row r="6" spans="1:25" x14ac:dyDescent="0.25">
      <c r="B6" s="294"/>
      <c r="C6" s="294"/>
      <c r="D6" s="294"/>
      <c r="E6" s="294"/>
      <c r="F6" s="294"/>
      <c r="G6" s="221"/>
      <c r="H6" s="221"/>
      <c r="I6" s="221"/>
      <c r="J6" s="221"/>
      <c r="K6" s="221"/>
      <c r="L6" s="221"/>
    </row>
    <row r="7" spans="1:25" ht="19.899999999999999" customHeight="1" x14ac:dyDescent="0.25">
      <c r="C7"/>
      <c r="D7" s="175"/>
      <c r="E7" s="175"/>
      <c r="F7" s="533" t="s">
        <v>183</v>
      </c>
      <c r="G7" s="533"/>
      <c r="H7" s="533"/>
      <c r="I7" s="533"/>
      <c r="J7" s="533"/>
      <c r="K7" s="175"/>
      <c r="L7" s="74"/>
      <c r="M7" s="74"/>
      <c r="N7" s="26"/>
      <c r="Y7" s="37"/>
    </row>
    <row r="8" spans="1:25" ht="45" customHeight="1" x14ac:dyDescent="0.25">
      <c r="B8" s="204" t="s">
        <v>87</v>
      </c>
      <c r="C8" s="134" t="s">
        <v>95</v>
      </c>
      <c r="D8" s="52" t="s">
        <v>113</v>
      </c>
      <c r="E8" s="544" t="s">
        <v>114</v>
      </c>
      <c r="F8" s="544"/>
      <c r="G8" s="52" t="s">
        <v>115</v>
      </c>
      <c r="H8" s="64" t="s">
        <v>116</v>
      </c>
      <c r="I8" s="65" t="s">
        <v>77</v>
      </c>
      <c r="J8" s="52" t="s">
        <v>117</v>
      </c>
      <c r="K8" s="65" t="s">
        <v>118</v>
      </c>
      <c r="L8" s="52" t="s">
        <v>151</v>
      </c>
      <c r="M8" s="65" t="s">
        <v>119</v>
      </c>
      <c r="N8" s="1"/>
      <c r="O8" s="3"/>
      <c r="Y8" s="37"/>
    </row>
    <row r="9" spans="1:25" ht="67.900000000000006" customHeight="1" x14ac:dyDescent="0.25">
      <c r="B9" s="207"/>
      <c r="C9" s="166"/>
      <c r="D9" s="166"/>
      <c r="E9" s="535"/>
      <c r="F9" s="536"/>
      <c r="G9" s="66"/>
      <c r="H9" s="66"/>
      <c r="I9" s="66"/>
      <c r="J9" s="173"/>
      <c r="K9" s="173"/>
      <c r="L9" s="94">
        <f>J9-K9</f>
        <v>0</v>
      </c>
      <c r="M9" s="66"/>
      <c r="Y9" s="37"/>
    </row>
    <row r="10" spans="1:25" ht="54.6" customHeight="1" x14ac:dyDescent="0.25">
      <c r="B10" s="342"/>
      <c r="C10" s="166"/>
      <c r="D10" s="166"/>
      <c r="E10" s="522"/>
      <c r="F10" s="522"/>
      <c r="G10" s="66"/>
      <c r="H10" s="66"/>
      <c r="I10" s="66"/>
      <c r="J10" s="173"/>
      <c r="K10" s="173"/>
      <c r="L10" s="94">
        <f t="shared" ref="L10:L23" si="0">J10-K10</f>
        <v>0</v>
      </c>
      <c r="M10" s="66"/>
      <c r="Y10" s="37"/>
    </row>
    <row r="11" spans="1:25" ht="58.5" customHeight="1" x14ac:dyDescent="0.25">
      <c r="B11" s="342"/>
      <c r="C11" s="166"/>
      <c r="D11" s="166"/>
      <c r="E11" s="535"/>
      <c r="F11" s="536"/>
      <c r="G11" s="66"/>
      <c r="H11" s="66"/>
      <c r="I11" s="66"/>
      <c r="J11" s="173"/>
      <c r="K11" s="173"/>
      <c r="L11" s="94">
        <f t="shared" si="0"/>
        <v>0</v>
      </c>
      <c r="M11" s="66"/>
      <c r="Y11" s="37"/>
    </row>
    <row r="12" spans="1:25" ht="58.5" customHeight="1" x14ac:dyDescent="0.25">
      <c r="B12" s="342"/>
      <c r="C12" s="166"/>
      <c r="D12" s="166"/>
      <c r="E12" s="535"/>
      <c r="F12" s="536"/>
      <c r="G12" s="66"/>
      <c r="H12" s="66"/>
      <c r="I12" s="66"/>
      <c r="J12" s="173"/>
      <c r="K12" s="173"/>
      <c r="L12" s="94">
        <f t="shared" si="0"/>
        <v>0</v>
      </c>
      <c r="M12" s="66"/>
      <c r="Y12" s="37"/>
    </row>
    <row r="13" spans="1:25" ht="58.5" customHeight="1" x14ac:dyDescent="0.25">
      <c r="B13" s="342"/>
      <c r="C13" s="166"/>
      <c r="D13" s="166"/>
      <c r="E13" s="535"/>
      <c r="F13" s="536"/>
      <c r="G13" s="66"/>
      <c r="H13" s="66"/>
      <c r="I13" s="66"/>
      <c r="J13" s="173"/>
      <c r="K13" s="173"/>
      <c r="L13" s="94">
        <f t="shared" si="0"/>
        <v>0</v>
      </c>
      <c r="M13" s="66"/>
      <c r="Y13" s="37"/>
    </row>
    <row r="14" spans="1:25" ht="58.5" customHeight="1" x14ac:dyDescent="0.25">
      <c r="B14" s="342"/>
      <c r="C14" s="166"/>
      <c r="D14" s="166"/>
      <c r="E14" s="535"/>
      <c r="F14" s="536"/>
      <c r="G14" s="66"/>
      <c r="H14" s="66"/>
      <c r="I14" s="66"/>
      <c r="J14" s="173"/>
      <c r="K14" s="173"/>
      <c r="L14" s="94">
        <f t="shared" si="0"/>
        <v>0</v>
      </c>
      <c r="M14" s="66"/>
      <c r="Y14" s="37"/>
    </row>
    <row r="15" spans="1:25" ht="58.5" customHeight="1" x14ac:dyDescent="0.25">
      <c r="B15" s="342"/>
      <c r="C15" s="166"/>
      <c r="D15" s="166"/>
      <c r="E15" s="535"/>
      <c r="F15" s="536"/>
      <c r="G15" s="66"/>
      <c r="H15" s="66"/>
      <c r="I15" s="66"/>
      <c r="J15" s="173"/>
      <c r="K15" s="173"/>
      <c r="L15" s="94">
        <f t="shared" si="0"/>
        <v>0</v>
      </c>
      <c r="M15" s="66"/>
      <c r="Y15" s="37"/>
    </row>
    <row r="16" spans="1:25" ht="58.5" customHeight="1" x14ac:dyDescent="0.25">
      <c r="B16" s="342"/>
      <c r="C16" s="166"/>
      <c r="D16" s="166"/>
      <c r="E16" s="535"/>
      <c r="F16" s="536"/>
      <c r="G16" s="66"/>
      <c r="H16" s="66"/>
      <c r="I16" s="66"/>
      <c r="J16" s="173"/>
      <c r="K16" s="173"/>
      <c r="L16" s="94">
        <f t="shared" si="0"/>
        <v>0</v>
      </c>
      <c r="M16" s="66"/>
      <c r="Y16" s="37"/>
    </row>
    <row r="17" spans="2:25" ht="58.5" customHeight="1" x14ac:dyDescent="0.25">
      <c r="B17" s="342"/>
      <c r="C17" s="166"/>
      <c r="D17" s="166"/>
      <c r="E17" s="535"/>
      <c r="F17" s="536"/>
      <c r="G17" s="66"/>
      <c r="H17" s="66"/>
      <c r="I17" s="66"/>
      <c r="J17" s="173"/>
      <c r="K17" s="173"/>
      <c r="L17" s="94">
        <f t="shared" si="0"/>
        <v>0</v>
      </c>
      <c r="M17" s="66"/>
      <c r="Y17" s="37"/>
    </row>
    <row r="18" spans="2:25" ht="58.5" customHeight="1" x14ac:dyDescent="0.25">
      <c r="B18" s="342"/>
      <c r="C18" s="166"/>
      <c r="D18" s="166"/>
      <c r="E18" s="535"/>
      <c r="F18" s="536"/>
      <c r="G18" s="66"/>
      <c r="H18" s="66"/>
      <c r="I18" s="66"/>
      <c r="J18" s="173"/>
      <c r="K18" s="173"/>
      <c r="L18" s="94">
        <f t="shared" si="0"/>
        <v>0</v>
      </c>
      <c r="M18" s="66"/>
      <c r="Y18" s="37"/>
    </row>
    <row r="19" spans="2:25" ht="58.5" customHeight="1" x14ac:dyDescent="0.25">
      <c r="B19" s="342"/>
      <c r="C19" s="166"/>
      <c r="D19" s="166"/>
      <c r="E19" s="535"/>
      <c r="F19" s="536"/>
      <c r="G19" s="66"/>
      <c r="H19" s="66"/>
      <c r="I19" s="66"/>
      <c r="J19" s="173"/>
      <c r="K19" s="173"/>
      <c r="L19" s="94">
        <f t="shared" si="0"/>
        <v>0</v>
      </c>
      <c r="M19" s="66"/>
      <c r="Y19" s="37"/>
    </row>
    <row r="20" spans="2:25" ht="58.5" customHeight="1" x14ac:dyDescent="0.25">
      <c r="B20" s="342"/>
      <c r="C20" s="166"/>
      <c r="D20" s="166"/>
      <c r="E20" s="535"/>
      <c r="F20" s="536"/>
      <c r="G20" s="66"/>
      <c r="H20" s="66"/>
      <c r="I20" s="66"/>
      <c r="J20" s="173"/>
      <c r="K20" s="173"/>
      <c r="L20" s="94">
        <f t="shared" si="0"/>
        <v>0</v>
      </c>
      <c r="M20" s="66"/>
      <c r="Y20" s="37"/>
    </row>
    <row r="21" spans="2:25" ht="58.5" customHeight="1" x14ac:dyDescent="0.25">
      <c r="B21" s="342"/>
      <c r="C21" s="166"/>
      <c r="D21" s="166"/>
      <c r="E21" s="535"/>
      <c r="F21" s="536"/>
      <c r="G21" s="66"/>
      <c r="H21" s="66"/>
      <c r="I21" s="66"/>
      <c r="J21" s="173"/>
      <c r="K21" s="173"/>
      <c r="L21" s="94">
        <f t="shared" si="0"/>
        <v>0</v>
      </c>
      <c r="M21" s="66"/>
      <c r="Y21" s="37"/>
    </row>
    <row r="22" spans="2:25" ht="58.5" customHeight="1" x14ac:dyDescent="0.25">
      <c r="B22" s="342"/>
      <c r="C22" s="166"/>
      <c r="D22" s="166"/>
      <c r="E22" s="535"/>
      <c r="F22" s="536"/>
      <c r="G22" s="66"/>
      <c r="H22" s="66"/>
      <c r="I22" s="66"/>
      <c r="J22" s="173"/>
      <c r="K22" s="173"/>
      <c r="L22" s="94">
        <f t="shared" si="0"/>
        <v>0</v>
      </c>
      <c r="M22" s="66"/>
      <c r="Y22" s="37"/>
    </row>
    <row r="23" spans="2:25" ht="58.5" customHeight="1" x14ac:dyDescent="0.25">
      <c r="B23" s="342"/>
      <c r="C23" s="166"/>
      <c r="D23" s="166"/>
      <c r="E23" s="535"/>
      <c r="F23" s="536"/>
      <c r="G23" s="66"/>
      <c r="H23" s="66"/>
      <c r="I23" s="66"/>
      <c r="J23" s="173"/>
      <c r="K23" s="173"/>
      <c r="L23" s="94">
        <f t="shared" si="0"/>
        <v>0</v>
      </c>
      <c r="M23" s="66"/>
      <c r="Y23" s="37"/>
    </row>
    <row r="24" spans="2:25" ht="15" customHeight="1" x14ac:dyDescent="0.25">
      <c r="C24"/>
      <c r="D24" s="69"/>
      <c r="E24" s="70"/>
      <c r="F24" s="71"/>
      <c r="G24" s="537" t="s">
        <v>120</v>
      </c>
      <c r="H24" s="537"/>
      <c r="I24" s="537"/>
      <c r="J24" s="72">
        <f>SUM(J9:J23)</f>
        <v>0</v>
      </c>
      <c r="K24" s="72">
        <f>SUM(K9:K23)</f>
        <v>0</v>
      </c>
      <c r="L24" s="72">
        <f>+SUM(L9:L23)</f>
        <v>0</v>
      </c>
      <c r="M24" s="71"/>
      <c r="Y24" s="37"/>
    </row>
    <row r="25" spans="2:25" x14ac:dyDescent="0.25">
      <c r="C25"/>
      <c r="D25" s="344"/>
      <c r="E25" s="221"/>
      <c r="F25" s="221"/>
      <c r="G25" s="221"/>
      <c r="H25" s="221"/>
      <c r="I25" s="221"/>
      <c r="J25" s="221"/>
      <c r="K25" s="221"/>
      <c r="L25" s="221"/>
      <c r="M25" s="221"/>
      <c r="Y25" s="37"/>
    </row>
    <row r="26" spans="2:25" ht="15.75" x14ac:dyDescent="0.25">
      <c r="C26"/>
      <c r="D26" s="174"/>
      <c r="E26" s="533" t="s">
        <v>289</v>
      </c>
      <c r="F26" s="533"/>
      <c r="G26" s="533"/>
      <c r="H26" s="533"/>
      <c r="I26" s="533"/>
      <c r="J26" s="533"/>
      <c r="K26" s="533"/>
      <c r="L26" s="175"/>
      <c r="M26" s="175"/>
      <c r="Y26" s="37"/>
    </row>
    <row r="27" spans="2:25" ht="45" customHeight="1" x14ac:dyDescent="0.25">
      <c r="B27" s="204" t="s">
        <v>87</v>
      </c>
      <c r="C27" s="134" t="s">
        <v>95</v>
      </c>
      <c r="D27" s="52" t="s">
        <v>113</v>
      </c>
      <c r="E27" s="534" t="s">
        <v>121</v>
      </c>
      <c r="F27" s="534"/>
      <c r="G27" s="52" t="s">
        <v>122</v>
      </c>
      <c r="H27" s="64" t="s">
        <v>116</v>
      </c>
      <c r="I27" s="64" t="s">
        <v>77</v>
      </c>
      <c r="J27" s="52" t="s">
        <v>123</v>
      </c>
      <c r="K27" s="52" t="s">
        <v>118</v>
      </c>
      <c r="L27" s="52" t="s">
        <v>151</v>
      </c>
      <c r="M27" s="52" t="s">
        <v>119</v>
      </c>
      <c r="Y27" s="37"/>
    </row>
    <row r="28" spans="2:25" ht="58.5" customHeight="1" x14ac:dyDescent="0.25">
      <c r="B28" s="342"/>
      <c r="C28" s="166"/>
      <c r="D28" s="166"/>
      <c r="E28" s="535"/>
      <c r="F28" s="536"/>
      <c r="G28" s="66"/>
      <c r="H28" s="67"/>
      <c r="I28" s="66"/>
      <c r="J28" s="173"/>
      <c r="K28" s="173"/>
      <c r="L28" s="94">
        <f t="shared" ref="L28:L42" si="1">J28-K28</f>
        <v>0</v>
      </c>
      <c r="M28" s="66"/>
      <c r="Y28" s="37"/>
    </row>
    <row r="29" spans="2:25" ht="58.5" customHeight="1" x14ac:dyDescent="0.25">
      <c r="B29" s="342"/>
      <c r="C29" s="166"/>
      <c r="D29" s="166"/>
      <c r="E29" s="535"/>
      <c r="F29" s="536"/>
      <c r="G29" s="66"/>
      <c r="H29" s="67"/>
      <c r="I29" s="66"/>
      <c r="J29" s="173"/>
      <c r="K29" s="173"/>
      <c r="L29" s="94">
        <f t="shared" si="1"/>
        <v>0</v>
      </c>
      <c r="M29" s="66"/>
      <c r="Y29" s="37"/>
    </row>
    <row r="30" spans="2:25" ht="58.5" customHeight="1" x14ac:dyDescent="0.25">
      <c r="B30" s="342"/>
      <c r="C30" s="166"/>
      <c r="D30" s="166"/>
      <c r="E30" s="535"/>
      <c r="F30" s="536"/>
      <c r="G30" s="66"/>
      <c r="H30" s="67"/>
      <c r="I30" s="66"/>
      <c r="J30" s="173"/>
      <c r="K30" s="173"/>
      <c r="L30" s="94">
        <f t="shared" si="1"/>
        <v>0</v>
      </c>
      <c r="M30" s="66"/>
      <c r="Y30" s="37"/>
    </row>
    <row r="31" spans="2:25" ht="58.5" customHeight="1" x14ac:dyDescent="0.25">
      <c r="B31" s="342"/>
      <c r="C31" s="166"/>
      <c r="D31" s="166"/>
      <c r="E31" s="535"/>
      <c r="F31" s="536"/>
      <c r="G31" s="66"/>
      <c r="H31" s="67"/>
      <c r="I31" s="66"/>
      <c r="J31" s="173"/>
      <c r="K31" s="173"/>
      <c r="L31" s="94">
        <f t="shared" si="1"/>
        <v>0</v>
      </c>
      <c r="M31" s="66"/>
      <c r="Y31" s="37"/>
    </row>
    <row r="32" spans="2:25" ht="58.5" customHeight="1" x14ac:dyDescent="0.25">
      <c r="B32" s="342"/>
      <c r="C32" s="166"/>
      <c r="D32" s="166"/>
      <c r="E32" s="535"/>
      <c r="F32" s="536"/>
      <c r="G32" s="66"/>
      <c r="H32" s="67"/>
      <c r="I32" s="66"/>
      <c r="J32" s="173"/>
      <c r="K32" s="173"/>
      <c r="L32" s="94">
        <f t="shared" si="1"/>
        <v>0</v>
      </c>
      <c r="M32" s="66"/>
      <c r="Y32" s="37"/>
    </row>
    <row r="33" spans="2:25" ht="58.5" customHeight="1" x14ac:dyDescent="0.25">
      <c r="B33" s="342"/>
      <c r="C33" s="166"/>
      <c r="D33" s="166"/>
      <c r="E33" s="535"/>
      <c r="F33" s="536"/>
      <c r="G33" s="66"/>
      <c r="H33" s="67"/>
      <c r="I33" s="66"/>
      <c r="J33" s="173"/>
      <c r="K33" s="173"/>
      <c r="L33" s="94">
        <f t="shared" si="1"/>
        <v>0</v>
      </c>
      <c r="M33" s="66"/>
      <c r="Y33" s="37"/>
    </row>
    <row r="34" spans="2:25" ht="58.5" customHeight="1" x14ac:dyDescent="0.25">
      <c r="B34" s="342"/>
      <c r="C34" s="166"/>
      <c r="D34" s="166"/>
      <c r="E34" s="535"/>
      <c r="F34" s="536"/>
      <c r="G34" s="66"/>
      <c r="H34" s="67"/>
      <c r="I34" s="66"/>
      <c r="J34" s="173"/>
      <c r="K34" s="173"/>
      <c r="L34" s="94">
        <f t="shared" si="1"/>
        <v>0</v>
      </c>
      <c r="M34" s="66"/>
      <c r="Y34" s="37"/>
    </row>
    <row r="35" spans="2:25" ht="58.5" customHeight="1" x14ac:dyDescent="0.25">
      <c r="B35" s="342"/>
      <c r="C35" s="166"/>
      <c r="D35" s="166"/>
      <c r="E35" s="535"/>
      <c r="F35" s="536"/>
      <c r="G35" s="66"/>
      <c r="H35" s="67"/>
      <c r="I35" s="66"/>
      <c r="J35" s="173"/>
      <c r="K35" s="173"/>
      <c r="L35" s="94">
        <f t="shared" si="1"/>
        <v>0</v>
      </c>
      <c r="M35" s="66"/>
      <c r="Y35" s="37"/>
    </row>
    <row r="36" spans="2:25" ht="58.5" customHeight="1" x14ac:dyDescent="0.25">
      <c r="B36" s="342"/>
      <c r="C36" s="166"/>
      <c r="D36" s="166"/>
      <c r="E36" s="535"/>
      <c r="F36" s="536"/>
      <c r="G36" s="66"/>
      <c r="H36" s="67"/>
      <c r="I36" s="66"/>
      <c r="J36" s="173"/>
      <c r="K36" s="173"/>
      <c r="L36" s="94">
        <f t="shared" si="1"/>
        <v>0</v>
      </c>
      <c r="M36" s="66"/>
      <c r="Y36" s="37"/>
    </row>
    <row r="37" spans="2:25" ht="58.5" customHeight="1" x14ac:dyDescent="0.25">
      <c r="B37" s="342"/>
      <c r="C37" s="166"/>
      <c r="D37" s="166"/>
      <c r="E37" s="535"/>
      <c r="F37" s="536"/>
      <c r="G37" s="66"/>
      <c r="H37" s="67"/>
      <c r="I37" s="66"/>
      <c r="J37" s="173"/>
      <c r="K37" s="173"/>
      <c r="L37" s="94">
        <f t="shared" si="1"/>
        <v>0</v>
      </c>
      <c r="M37" s="66"/>
      <c r="Y37" s="37"/>
    </row>
    <row r="38" spans="2:25" ht="58.5" customHeight="1" x14ac:dyDescent="0.25">
      <c r="B38" s="342"/>
      <c r="C38" s="166"/>
      <c r="D38" s="166"/>
      <c r="E38" s="535"/>
      <c r="F38" s="536"/>
      <c r="G38" s="66"/>
      <c r="H38" s="67"/>
      <c r="I38" s="66"/>
      <c r="J38" s="173"/>
      <c r="K38" s="173"/>
      <c r="L38" s="94">
        <f t="shared" si="1"/>
        <v>0</v>
      </c>
      <c r="M38" s="66"/>
      <c r="Y38" s="37"/>
    </row>
    <row r="39" spans="2:25" ht="58.5" customHeight="1" x14ac:dyDescent="0.25">
      <c r="B39" s="342"/>
      <c r="C39" s="166"/>
      <c r="D39" s="166"/>
      <c r="E39" s="535"/>
      <c r="F39" s="536"/>
      <c r="G39" s="66"/>
      <c r="H39" s="67"/>
      <c r="I39" s="66"/>
      <c r="J39" s="173"/>
      <c r="K39" s="173"/>
      <c r="L39" s="94">
        <f t="shared" si="1"/>
        <v>0</v>
      </c>
      <c r="M39" s="66"/>
      <c r="Y39" s="37"/>
    </row>
    <row r="40" spans="2:25" ht="58.5" customHeight="1" x14ac:dyDescent="0.25">
      <c r="B40" s="342"/>
      <c r="C40" s="166"/>
      <c r="D40" s="166"/>
      <c r="E40" s="535"/>
      <c r="F40" s="536"/>
      <c r="G40" s="66"/>
      <c r="H40" s="67"/>
      <c r="I40" s="66"/>
      <c r="J40" s="173"/>
      <c r="K40" s="173"/>
      <c r="L40" s="94">
        <f t="shared" si="1"/>
        <v>0</v>
      </c>
      <c r="M40" s="66"/>
      <c r="Y40" s="37"/>
    </row>
    <row r="41" spans="2:25" ht="58.5" customHeight="1" x14ac:dyDescent="0.25">
      <c r="B41" s="342"/>
      <c r="C41" s="166"/>
      <c r="D41" s="166"/>
      <c r="E41" s="535"/>
      <c r="F41" s="536"/>
      <c r="G41" s="66"/>
      <c r="H41" s="67"/>
      <c r="I41" s="66"/>
      <c r="J41" s="173"/>
      <c r="K41" s="173"/>
      <c r="L41" s="94">
        <f t="shared" si="1"/>
        <v>0</v>
      </c>
      <c r="M41" s="66"/>
      <c r="Y41" s="37"/>
    </row>
    <row r="42" spans="2:25" x14ac:dyDescent="0.25">
      <c r="B42" s="342"/>
      <c r="C42" s="166"/>
      <c r="D42" s="166"/>
      <c r="E42" s="535"/>
      <c r="F42" s="536"/>
      <c r="G42" s="66"/>
      <c r="H42" s="67"/>
      <c r="I42" s="66"/>
      <c r="J42" s="173"/>
      <c r="K42" s="173"/>
      <c r="L42" s="94">
        <f t="shared" si="1"/>
        <v>0</v>
      </c>
      <c r="M42" s="66"/>
      <c r="Y42" s="37"/>
    </row>
    <row r="43" spans="2:25" ht="15" customHeight="1" collapsed="1" x14ac:dyDescent="0.25">
      <c r="C43"/>
      <c r="D43" s="69"/>
      <c r="E43" s="70"/>
      <c r="F43" s="71"/>
      <c r="G43" s="525" t="s">
        <v>120</v>
      </c>
      <c r="H43" s="525"/>
      <c r="I43" s="525"/>
      <c r="J43" s="73">
        <f>SUM(J28:J42)</f>
        <v>0</v>
      </c>
      <c r="K43" s="73">
        <f>SUM(K28:K42)</f>
        <v>0</v>
      </c>
      <c r="L43" s="73">
        <f>+SUM(L28:L42)</f>
        <v>0</v>
      </c>
      <c r="M43" s="71"/>
      <c r="N43" s="1"/>
      <c r="O43" s="3"/>
      <c r="Y43" s="37"/>
    </row>
    <row r="44" spans="2:25" x14ac:dyDescent="0.25">
      <c r="C44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1"/>
      <c r="O44" s="3"/>
      <c r="Y44" s="37"/>
    </row>
    <row r="45" spans="2:25" ht="15.75" x14ac:dyDescent="0.25">
      <c r="C45"/>
      <c r="D45" s="74"/>
      <c r="F45" s="533" t="s">
        <v>184</v>
      </c>
      <c r="G45" s="533"/>
      <c r="H45" s="533"/>
      <c r="I45" s="533"/>
      <c r="J45" s="533"/>
      <c r="K45" s="74"/>
      <c r="L45" s="74"/>
      <c r="M45" s="74"/>
      <c r="N45" s="26"/>
      <c r="O45" s="3"/>
      <c r="Y45" s="37"/>
    </row>
    <row r="46" spans="2:25" ht="45" customHeight="1" x14ac:dyDescent="0.25">
      <c r="B46" s="204" t="s">
        <v>87</v>
      </c>
      <c r="C46" s="134" t="s">
        <v>95</v>
      </c>
      <c r="D46" s="52" t="s">
        <v>113</v>
      </c>
      <c r="E46" s="534" t="s">
        <v>124</v>
      </c>
      <c r="F46" s="534"/>
      <c r="G46" s="534" t="s">
        <v>116</v>
      </c>
      <c r="H46" s="534"/>
      <c r="I46" s="64" t="s">
        <v>77</v>
      </c>
      <c r="J46" s="52" t="s">
        <v>123</v>
      </c>
      <c r="K46" s="52" t="s">
        <v>118</v>
      </c>
      <c r="L46" s="52" t="s">
        <v>151</v>
      </c>
      <c r="M46" s="52" t="s">
        <v>119</v>
      </c>
      <c r="N46" s="1"/>
      <c r="O46" s="3"/>
      <c r="Y46" s="37"/>
    </row>
    <row r="47" spans="2:25" ht="58.5" customHeight="1" x14ac:dyDescent="0.25">
      <c r="B47" s="342"/>
      <c r="C47" s="166"/>
      <c r="D47" s="166"/>
      <c r="E47" s="522"/>
      <c r="F47" s="522"/>
      <c r="G47" s="523"/>
      <c r="H47" s="524"/>
      <c r="I47" s="66"/>
      <c r="J47" s="173"/>
      <c r="K47" s="173"/>
      <c r="L47" s="94">
        <f t="shared" ref="L47:L61" si="2">J47-K47</f>
        <v>0</v>
      </c>
      <c r="M47" s="66"/>
      <c r="N47" s="1"/>
      <c r="O47" s="3"/>
      <c r="Y47" s="37"/>
    </row>
    <row r="48" spans="2:25" ht="58.5" customHeight="1" x14ac:dyDescent="0.25">
      <c r="B48" s="342"/>
      <c r="C48" s="166"/>
      <c r="D48" s="166"/>
      <c r="E48" s="522"/>
      <c r="F48" s="522"/>
      <c r="G48" s="523"/>
      <c r="H48" s="524"/>
      <c r="I48" s="66"/>
      <c r="J48" s="173"/>
      <c r="K48" s="173"/>
      <c r="L48" s="94">
        <f t="shared" si="2"/>
        <v>0</v>
      </c>
      <c r="M48" s="66"/>
      <c r="N48" s="1"/>
      <c r="O48" s="3"/>
      <c r="Y48" s="37"/>
    </row>
    <row r="49" spans="2:25" ht="58.5" customHeight="1" x14ac:dyDescent="0.25">
      <c r="B49" s="342"/>
      <c r="C49" s="166"/>
      <c r="D49" s="166"/>
      <c r="E49" s="522"/>
      <c r="F49" s="522"/>
      <c r="G49" s="523"/>
      <c r="H49" s="524"/>
      <c r="I49" s="66"/>
      <c r="J49" s="173"/>
      <c r="K49" s="173"/>
      <c r="L49" s="94">
        <f t="shared" si="2"/>
        <v>0</v>
      </c>
      <c r="M49" s="66"/>
      <c r="N49" s="1"/>
      <c r="O49" s="3"/>
      <c r="Y49" s="37"/>
    </row>
    <row r="50" spans="2:25" ht="58.5" customHeight="1" x14ac:dyDescent="0.25">
      <c r="B50" s="342"/>
      <c r="C50" s="166"/>
      <c r="D50" s="166"/>
      <c r="E50" s="522"/>
      <c r="F50" s="522"/>
      <c r="G50" s="523"/>
      <c r="H50" s="524"/>
      <c r="I50" s="66"/>
      <c r="J50" s="173"/>
      <c r="K50" s="173"/>
      <c r="L50" s="94">
        <f t="shared" si="2"/>
        <v>0</v>
      </c>
      <c r="M50" s="66"/>
      <c r="N50" s="1"/>
      <c r="O50" s="3"/>
      <c r="Y50" s="37"/>
    </row>
    <row r="51" spans="2:25" ht="58.5" customHeight="1" x14ac:dyDescent="0.25">
      <c r="B51" s="342"/>
      <c r="C51" s="166"/>
      <c r="D51" s="166"/>
      <c r="E51" s="522"/>
      <c r="F51" s="522"/>
      <c r="G51" s="523"/>
      <c r="H51" s="524"/>
      <c r="I51" s="66"/>
      <c r="J51" s="173"/>
      <c r="K51" s="173"/>
      <c r="L51" s="94">
        <f t="shared" si="2"/>
        <v>0</v>
      </c>
      <c r="M51" s="66"/>
      <c r="N51" s="1"/>
      <c r="O51" s="3"/>
      <c r="Y51" s="37"/>
    </row>
    <row r="52" spans="2:25" ht="58.5" customHeight="1" x14ac:dyDescent="0.25">
      <c r="B52" s="342"/>
      <c r="C52" s="166"/>
      <c r="D52" s="166"/>
      <c r="E52" s="522"/>
      <c r="F52" s="522"/>
      <c r="G52" s="523"/>
      <c r="H52" s="524"/>
      <c r="I52" s="66"/>
      <c r="J52" s="173"/>
      <c r="K52" s="173"/>
      <c r="L52" s="94">
        <f t="shared" si="2"/>
        <v>0</v>
      </c>
      <c r="M52" s="66"/>
      <c r="N52" s="1"/>
      <c r="O52" s="3"/>
      <c r="Y52" s="37"/>
    </row>
    <row r="53" spans="2:25" ht="58.5" customHeight="1" x14ac:dyDescent="0.25">
      <c r="B53" s="342"/>
      <c r="C53" s="166"/>
      <c r="D53" s="166"/>
      <c r="E53" s="522"/>
      <c r="F53" s="522"/>
      <c r="G53" s="523"/>
      <c r="H53" s="524"/>
      <c r="I53" s="66"/>
      <c r="J53" s="173"/>
      <c r="K53" s="173"/>
      <c r="L53" s="94">
        <f t="shared" si="2"/>
        <v>0</v>
      </c>
      <c r="M53" s="66"/>
      <c r="N53" s="1"/>
      <c r="O53" s="3"/>
      <c r="Y53" s="37"/>
    </row>
    <row r="54" spans="2:25" ht="58.5" customHeight="1" x14ac:dyDescent="0.25">
      <c r="B54" s="342"/>
      <c r="C54" s="166"/>
      <c r="D54" s="166"/>
      <c r="E54" s="522"/>
      <c r="F54" s="522"/>
      <c r="G54" s="523"/>
      <c r="H54" s="524"/>
      <c r="I54" s="66"/>
      <c r="J54" s="173"/>
      <c r="K54" s="173"/>
      <c r="L54" s="94">
        <f t="shared" si="2"/>
        <v>0</v>
      </c>
      <c r="M54" s="66"/>
      <c r="N54" s="1"/>
      <c r="O54" s="3"/>
      <c r="Y54" s="37"/>
    </row>
    <row r="55" spans="2:25" ht="58.5" customHeight="1" x14ac:dyDescent="0.25">
      <c r="B55" s="342"/>
      <c r="C55" s="166"/>
      <c r="D55" s="166"/>
      <c r="E55" s="522"/>
      <c r="F55" s="522"/>
      <c r="G55" s="523"/>
      <c r="H55" s="524"/>
      <c r="I55" s="66"/>
      <c r="J55" s="173"/>
      <c r="K55" s="173"/>
      <c r="L55" s="94">
        <f t="shared" si="2"/>
        <v>0</v>
      </c>
      <c r="M55" s="66"/>
      <c r="N55" s="1"/>
      <c r="O55" s="3"/>
      <c r="Y55" s="37"/>
    </row>
    <row r="56" spans="2:25" ht="58.5" customHeight="1" x14ac:dyDescent="0.25">
      <c r="B56" s="342"/>
      <c r="C56" s="166"/>
      <c r="D56" s="166"/>
      <c r="E56" s="522"/>
      <c r="F56" s="522"/>
      <c r="G56" s="523"/>
      <c r="H56" s="524"/>
      <c r="I56" s="66"/>
      <c r="J56" s="173"/>
      <c r="K56" s="173"/>
      <c r="L56" s="94">
        <f t="shared" si="2"/>
        <v>0</v>
      </c>
      <c r="M56" s="66"/>
      <c r="N56" s="1"/>
      <c r="O56" s="3"/>
      <c r="Y56" s="37"/>
    </row>
    <row r="57" spans="2:25" ht="58.5" customHeight="1" x14ac:dyDescent="0.25">
      <c r="B57" s="342"/>
      <c r="C57" s="166"/>
      <c r="D57" s="166"/>
      <c r="E57" s="522"/>
      <c r="F57" s="522"/>
      <c r="G57" s="523"/>
      <c r="H57" s="524"/>
      <c r="I57" s="66"/>
      <c r="J57" s="173"/>
      <c r="K57" s="173"/>
      <c r="L57" s="94">
        <f t="shared" si="2"/>
        <v>0</v>
      </c>
      <c r="M57" s="66"/>
      <c r="N57" s="1"/>
      <c r="O57" s="3"/>
      <c r="Y57" s="37"/>
    </row>
    <row r="58" spans="2:25" ht="58.5" customHeight="1" x14ac:dyDescent="0.25">
      <c r="B58" s="342"/>
      <c r="C58" s="166"/>
      <c r="D58" s="166"/>
      <c r="E58" s="522"/>
      <c r="F58" s="522"/>
      <c r="G58" s="523"/>
      <c r="H58" s="524"/>
      <c r="I58" s="66"/>
      <c r="J58" s="173"/>
      <c r="K58" s="173"/>
      <c r="L58" s="94">
        <f t="shared" si="2"/>
        <v>0</v>
      </c>
      <c r="M58" s="66"/>
      <c r="N58" s="1"/>
      <c r="O58" s="3"/>
      <c r="Y58" s="37"/>
    </row>
    <row r="59" spans="2:25" ht="58.5" customHeight="1" x14ac:dyDescent="0.25">
      <c r="B59" s="342"/>
      <c r="C59" s="166"/>
      <c r="D59" s="166"/>
      <c r="E59" s="522"/>
      <c r="F59" s="522"/>
      <c r="G59" s="523"/>
      <c r="H59" s="524"/>
      <c r="I59" s="66"/>
      <c r="J59" s="173"/>
      <c r="K59" s="173"/>
      <c r="L59" s="94">
        <f t="shared" si="2"/>
        <v>0</v>
      </c>
      <c r="M59" s="66"/>
      <c r="N59" s="1"/>
      <c r="O59" s="3"/>
      <c r="Y59" s="37"/>
    </row>
    <row r="60" spans="2:25" ht="58.5" customHeight="1" x14ac:dyDescent="0.25">
      <c r="B60" s="342"/>
      <c r="C60" s="166"/>
      <c r="D60" s="166"/>
      <c r="E60" s="522"/>
      <c r="F60" s="522"/>
      <c r="G60" s="523"/>
      <c r="H60" s="524"/>
      <c r="I60" s="66"/>
      <c r="J60" s="173"/>
      <c r="K60" s="173"/>
      <c r="L60" s="94">
        <f t="shared" si="2"/>
        <v>0</v>
      </c>
      <c r="M60" s="66"/>
      <c r="N60" s="1"/>
      <c r="O60" s="3"/>
      <c r="Y60" s="37"/>
    </row>
    <row r="61" spans="2:25" ht="58.5" customHeight="1" x14ac:dyDescent="0.25">
      <c r="B61" s="342"/>
      <c r="C61" s="166"/>
      <c r="D61" s="166"/>
      <c r="E61" s="522"/>
      <c r="F61" s="522"/>
      <c r="G61" s="523"/>
      <c r="H61" s="524"/>
      <c r="I61" s="66"/>
      <c r="J61" s="173"/>
      <c r="K61" s="173"/>
      <c r="L61" s="94">
        <f t="shared" si="2"/>
        <v>0</v>
      </c>
      <c r="M61" s="66"/>
      <c r="N61" s="1"/>
      <c r="O61" s="3"/>
      <c r="Y61" s="37"/>
    </row>
    <row r="62" spans="2:25" ht="15" customHeight="1" collapsed="1" x14ac:dyDescent="0.25">
      <c r="C62"/>
      <c r="D62" s="69"/>
      <c r="E62" s="70"/>
      <c r="F62" s="71"/>
      <c r="G62" s="525" t="s">
        <v>120</v>
      </c>
      <c r="H62" s="525"/>
      <c r="I62" s="525"/>
      <c r="J62" s="73">
        <f>SUM(J47:J61)</f>
        <v>0</v>
      </c>
      <c r="K62" s="73">
        <f>SUM(K47:K61)</f>
        <v>0</v>
      </c>
      <c r="L62" s="73">
        <f>+SUM(L47:L61)</f>
        <v>0</v>
      </c>
      <c r="M62" s="71"/>
      <c r="N62" s="1"/>
      <c r="O62" s="3"/>
      <c r="Y62" s="37"/>
    </row>
    <row r="63" spans="2:25" x14ac:dyDescent="0.25">
      <c r="C63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1"/>
      <c r="O63" s="3"/>
      <c r="Y63" s="37"/>
    </row>
    <row r="64" spans="2:25" ht="18" customHeight="1" x14ac:dyDescent="0.25">
      <c r="C64"/>
      <c r="D64" s="74"/>
      <c r="E64" s="74"/>
      <c r="F64" s="533" t="s">
        <v>287</v>
      </c>
      <c r="G64" s="533"/>
      <c r="H64" s="533"/>
      <c r="I64" s="533"/>
      <c r="J64" s="533"/>
      <c r="K64" s="533"/>
      <c r="L64" s="74"/>
      <c r="M64" s="74"/>
      <c r="N64" s="26"/>
      <c r="O64" s="3"/>
      <c r="Y64" s="37"/>
    </row>
    <row r="65" spans="2:25" ht="45" customHeight="1" x14ac:dyDescent="0.25">
      <c r="B65" s="204" t="s">
        <v>87</v>
      </c>
      <c r="C65" s="134" t="s">
        <v>95</v>
      </c>
      <c r="D65" s="52" t="s">
        <v>113</v>
      </c>
      <c r="E65" s="534" t="s">
        <v>124</v>
      </c>
      <c r="F65" s="534"/>
      <c r="G65" s="534" t="s">
        <v>125</v>
      </c>
      <c r="H65" s="534"/>
      <c r="I65" s="64" t="s">
        <v>126</v>
      </c>
      <c r="J65" s="52" t="s">
        <v>127</v>
      </c>
      <c r="K65" s="52" t="s">
        <v>118</v>
      </c>
      <c r="L65" s="52" t="s">
        <v>151</v>
      </c>
      <c r="M65" s="52" t="s">
        <v>119</v>
      </c>
      <c r="N65" s="52" t="s">
        <v>154</v>
      </c>
      <c r="O65" s="3"/>
      <c r="Y65" s="37"/>
    </row>
    <row r="66" spans="2:25" ht="58.5" customHeight="1" x14ac:dyDescent="0.25">
      <c r="B66" s="342"/>
      <c r="C66" s="166"/>
      <c r="D66" s="166"/>
      <c r="E66" s="522"/>
      <c r="F66" s="522"/>
      <c r="G66" s="523"/>
      <c r="H66" s="524"/>
      <c r="I66" s="66"/>
      <c r="J66" s="173"/>
      <c r="K66" s="173"/>
      <c r="L66" s="94">
        <f t="shared" ref="L66:L80" si="3">J66-K66</f>
        <v>0</v>
      </c>
      <c r="M66" s="66"/>
      <c r="N66" s="317"/>
      <c r="O66" s="3"/>
      <c r="Y66" s="37"/>
    </row>
    <row r="67" spans="2:25" ht="58.5" customHeight="1" x14ac:dyDescent="0.25">
      <c r="B67" s="342"/>
      <c r="C67" s="166"/>
      <c r="D67" s="166"/>
      <c r="E67" s="522"/>
      <c r="F67" s="522"/>
      <c r="G67" s="523"/>
      <c r="H67" s="524"/>
      <c r="I67" s="66"/>
      <c r="J67" s="173"/>
      <c r="K67" s="173"/>
      <c r="L67" s="94">
        <f t="shared" si="3"/>
        <v>0</v>
      </c>
      <c r="M67" s="66"/>
      <c r="N67" s="317"/>
      <c r="O67" s="3"/>
      <c r="Y67" s="37"/>
    </row>
    <row r="68" spans="2:25" ht="58.5" customHeight="1" x14ac:dyDescent="0.25">
      <c r="B68" s="342"/>
      <c r="C68" s="166"/>
      <c r="D68" s="166"/>
      <c r="E68" s="522"/>
      <c r="F68" s="522"/>
      <c r="G68" s="523"/>
      <c r="H68" s="524"/>
      <c r="I68" s="66"/>
      <c r="J68" s="173"/>
      <c r="K68" s="173"/>
      <c r="L68" s="94">
        <f t="shared" si="3"/>
        <v>0</v>
      </c>
      <c r="M68" s="66"/>
      <c r="N68" s="317"/>
      <c r="O68" s="3"/>
      <c r="Y68" s="37"/>
    </row>
    <row r="69" spans="2:25" ht="58.5" customHeight="1" x14ac:dyDescent="0.25">
      <c r="B69" s="342"/>
      <c r="C69" s="166"/>
      <c r="D69" s="166"/>
      <c r="E69" s="522"/>
      <c r="F69" s="522"/>
      <c r="G69" s="523"/>
      <c r="H69" s="524"/>
      <c r="I69" s="66"/>
      <c r="J69" s="173"/>
      <c r="K69" s="173"/>
      <c r="L69" s="94">
        <f t="shared" si="3"/>
        <v>0</v>
      </c>
      <c r="M69" s="66"/>
      <c r="N69" s="317"/>
      <c r="O69" s="3"/>
      <c r="Y69" s="37"/>
    </row>
    <row r="70" spans="2:25" ht="58.5" customHeight="1" x14ac:dyDescent="0.25">
      <c r="B70" s="342"/>
      <c r="C70" s="166"/>
      <c r="D70" s="166"/>
      <c r="E70" s="522"/>
      <c r="F70" s="522"/>
      <c r="G70" s="523"/>
      <c r="H70" s="524"/>
      <c r="I70" s="66"/>
      <c r="J70" s="173"/>
      <c r="K70" s="173"/>
      <c r="L70" s="94">
        <f t="shared" si="3"/>
        <v>0</v>
      </c>
      <c r="M70" s="66"/>
      <c r="N70" s="317"/>
      <c r="O70" s="3"/>
      <c r="Y70" s="37"/>
    </row>
    <row r="71" spans="2:25" ht="58.5" customHeight="1" x14ac:dyDescent="0.25">
      <c r="B71" s="342"/>
      <c r="C71" s="166"/>
      <c r="D71" s="166"/>
      <c r="E71" s="522"/>
      <c r="F71" s="522"/>
      <c r="G71" s="523"/>
      <c r="H71" s="524"/>
      <c r="I71" s="66"/>
      <c r="J71" s="173"/>
      <c r="K71" s="173"/>
      <c r="L71" s="94">
        <f t="shared" si="3"/>
        <v>0</v>
      </c>
      <c r="M71" s="66"/>
      <c r="N71" s="317"/>
      <c r="O71" s="3"/>
      <c r="Y71" s="37"/>
    </row>
    <row r="72" spans="2:25" ht="58.5" customHeight="1" x14ac:dyDescent="0.25">
      <c r="B72" s="342"/>
      <c r="C72" s="166"/>
      <c r="D72" s="166"/>
      <c r="E72" s="522"/>
      <c r="F72" s="522"/>
      <c r="G72" s="523"/>
      <c r="H72" s="524"/>
      <c r="I72" s="66"/>
      <c r="J72" s="173"/>
      <c r="K72" s="173"/>
      <c r="L72" s="94">
        <f t="shared" si="3"/>
        <v>0</v>
      </c>
      <c r="M72" s="66"/>
      <c r="N72" s="317"/>
      <c r="O72" s="3"/>
      <c r="Y72" s="37"/>
    </row>
    <row r="73" spans="2:25" ht="58.5" customHeight="1" x14ac:dyDescent="0.25">
      <c r="B73" s="342"/>
      <c r="C73" s="166"/>
      <c r="D73" s="166"/>
      <c r="E73" s="522"/>
      <c r="F73" s="522"/>
      <c r="G73" s="523"/>
      <c r="H73" s="524"/>
      <c r="I73" s="66"/>
      <c r="J73" s="173"/>
      <c r="K73" s="173"/>
      <c r="L73" s="94">
        <f t="shared" si="3"/>
        <v>0</v>
      </c>
      <c r="M73" s="66"/>
      <c r="N73" s="317"/>
      <c r="O73" s="3"/>
      <c r="Y73" s="37"/>
    </row>
    <row r="74" spans="2:25" ht="58.5" customHeight="1" x14ac:dyDescent="0.25">
      <c r="B74" s="342"/>
      <c r="C74" s="166"/>
      <c r="D74" s="166"/>
      <c r="E74" s="522"/>
      <c r="F74" s="522"/>
      <c r="G74" s="523"/>
      <c r="H74" s="524"/>
      <c r="I74" s="66"/>
      <c r="J74" s="173"/>
      <c r="K74" s="173"/>
      <c r="L74" s="94">
        <f t="shared" si="3"/>
        <v>0</v>
      </c>
      <c r="M74" s="66"/>
      <c r="N74" s="317"/>
      <c r="O74" s="3"/>
      <c r="Y74" s="37"/>
    </row>
    <row r="75" spans="2:25" ht="58.5" customHeight="1" x14ac:dyDescent="0.25">
      <c r="B75" s="342"/>
      <c r="C75" s="166"/>
      <c r="D75" s="166"/>
      <c r="E75" s="522"/>
      <c r="F75" s="522"/>
      <c r="G75" s="523"/>
      <c r="H75" s="524"/>
      <c r="I75" s="66"/>
      <c r="J75" s="173"/>
      <c r="K75" s="173"/>
      <c r="L75" s="94">
        <f t="shared" si="3"/>
        <v>0</v>
      </c>
      <c r="M75" s="66"/>
      <c r="N75" s="317"/>
      <c r="O75" s="3"/>
      <c r="Y75" s="37"/>
    </row>
    <row r="76" spans="2:25" ht="58.5" customHeight="1" x14ac:dyDescent="0.25">
      <c r="B76" s="342"/>
      <c r="C76" s="166"/>
      <c r="D76" s="166"/>
      <c r="E76" s="522"/>
      <c r="F76" s="522"/>
      <c r="G76" s="523"/>
      <c r="H76" s="524"/>
      <c r="I76" s="66"/>
      <c r="J76" s="173"/>
      <c r="K76" s="173"/>
      <c r="L76" s="94">
        <f t="shared" si="3"/>
        <v>0</v>
      </c>
      <c r="M76" s="66"/>
      <c r="N76" s="317"/>
      <c r="O76" s="3"/>
      <c r="Y76" s="37"/>
    </row>
    <row r="77" spans="2:25" ht="58.5" customHeight="1" x14ac:dyDescent="0.25">
      <c r="B77" s="342"/>
      <c r="C77" s="166"/>
      <c r="D77" s="166"/>
      <c r="E77" s="522"/>
      <c r="F77" s="522"/>
      <c r="G77" s="523"/>
      <c r="H77" s="524"/>
      <c r="I77" s="66"/>
      <c r="J77" s="173"/>
      <c r="K77" s="173"/>
      <c r="L77" s="94">
        <f t="shared" si="3"/>
        <v>0</v>
      </c>
      <c r="M77" s="66"/>
      <c r="N77" s="317"/>
      <c r="O77" s="3"/>
      <c r="Y77" s="37"/>
    </row>
    <row r="78" spans="2:25" ht="58.5" customHeight="1" x14ac:dyDescent="0.25">
      <c r="B78" s="342"/>
      <c r="C78" s="166"/>
      <c r="D78" s="166"/>
      <c r="E78" s="522"/>
      <c r="F78" s="522"/>
      <c r="G78" s="523"/>
      <c r="H78" s="524"/>
      <c r="I78" s="66"/>
      <c r="J78" s="173"/>
      <c r="K78" s="173"/>
      <c r="L78" s="94">
        <f t="shared" si="3"/>
        <v>0</v>
      </c>
      <c r="M78" s="66"/>
      <c r="N78" s="317"/>
      <c r="O78" s="3"/>
      <c r="Y78" s="37"/>
    </row>
    <row r="79" spans="2:25" ht="58.5" customHeight="1" x14ac:dyDescent="0.25">
      <c r="B79" s="342"/>
      <c r="C79" s="166"/>
      <c r="D79" s="166"/>
      <c r="E79" s="522"/>
      <c r="F79" s="522"/>
      <c r="G79" s="523"/>
      <c r="H79" s="524"/>
      <c r="I79" s="66"/>
      <c r="J79" s="173"/>
      <c r="K79" s="173"/>
      <c r="L79" s="94">
        <f t="shared" si="3"/>
        <v>0</v>
      </c>
      <c r="M79" s="66"/>
      <c r="N79" s="317"/>
      <c r="O79" s="3"/>
      <c r="Y79" s="37"/>
    </row>
    <row r="80" spans="2:25" ht="58.5" customHeight="1" x14ac:dyDescent="0.25">
      <c r="B80" s="342"/>
      <c r="C80" s="166"/>
      <c r="D80" s="166"/>
      <c r="E80" s="522"/>
      <c r="F80" s="522"/>
      <c r="G80" s="523"/>
      <c r="H80" s="524"/>
      <c r="I80" s="66"/>
      <c r="J80" s="173"/>
      <c r="K80" s="173"/>
      <c r="L80" s="94">
        <f t="shared" si="3"/>
        <v>0</v>
      </c>
      <c r="M80" s="66"/>
      <c r="N80" s="317"/>
      <c r="O80" s="3"/>
      <c r="Y80" s="37"/>
    </row>
    <row r="81" spans="2:256" ht="19.5" customHeight="1" collapsed="1" x14ac:dyDescent="0.25">
      <c r="C81"/>
      <c r="D81" s="69"/>
      <c r="E81" s="70"/>
      <c r="F81" s="71"/>
      <c r="G81" s="525" t="s">
        <v>120</v>
      </c>
      <c r="H81" s="525"/>
      <c r="I81" s="525"/>
      <c r="J81" s="73">
        <f>SUM(J66:J80)</f>
        <v>0</v>
      </c>
      <c r="K81" s="73">
        <f>SUM(K66:K80)</f>
        <v>0</v>
      </c>
      <c r="L81" s="73">
        <f>+SUM(L66:L80)</f>
        <v>0</v>
      </c>
      <c r="M81" s="71"/>
      <c r="N81" s="75"/>
      <c r="O81" s="3"/>
      <c r="Y81" s="37"/>
    </row>
    <row r="82" spans="2:256" x14ac:dyDescent="0.25">
      <c r="C82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6"/>
      <c r="O82" s="3"/>
      <c r="Y82" s="37"/>
    </row>
    <row r="83" spans="2:256" s="126" customFormat="1" x14ac:dyDescent="0.25"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26"/>
      <c r="N83" s="3"/>
      <c r="O83" s="125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  <c r="GP83" s="26"/>
      <c r="GQ83" s="26"/>
      <c r="GR83" s="26"/>
      <c r="GS83" s="26"/>
      <c r="GT83" s="26"/>
      <c r="GU83" s="26"/>
      <c r="GV83" s="26"/>
      <c r="GW83" s="26"/>
      <c r="GX83" s="26"/>
      <c r="GY83" s="26"/>
      <c r="GZ83" s="26"/>
      <c r="HA83" s="26"/>
      <c r="HB83" s="26"/>
      <c r="HC83" s="26"/>
      <c r="HD83" s="26"/>
      <c r="HE83" s="26"/>
      <c r="HF83" s="26"/>
      <c r="HG83" s="26"/>
      <c r="HH83" s="26"/>
      <c r="HI83" s="26"/>
      <c r="HJ83" s="26"/>
      <c r="HK83" s="26"/>
      <c r="HL83" s="26"/>
      <c r="HM83" s="26"/>
      <c r="HN83" s="26"/>
      <c r="HO83" s="26"/>
      <c r="HP83" s="26"/>
      <c r="HQ83" s="26"/>
      <c r="HR83" s="26"/>
      <c r="HS83" s="26"/>
      <c r="HT83" s="26"/>
      <c r="HU83" s="26"/>
      <c r="HV83" s="26"/>
      <c r="HW83" s="26"/>
      <c r="HX83" s="26"/>
      <c r="HY83" s="26"/>
      <c r="HZ83" s="26"/>
      <c r="IA83" s="26"/>
      <c r="IB83" s="26"/>
      <c r="IC83" s="26"/>
      <c r="ID83" s="26"/>
      <c r="IE83" s="26"/>
      <c r="IF83" s="26"/>
      <c r="IG83" s="26"/>
      <c r="IH83" s="26"/>
      <c r="II83" s="26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</row>
    <row r="84" spans="2:256" x14ac:dyDescent="0.25">
      <c r="C84" s="529"/>
      <c r="D84" s="529"/>
      <c r="E84" s="529"/>
      <c r="F84" s="529"/>
      <c r="G84" s="529"/>
      <c r="H84" s="529"/>
      <c r="I84" s="529"/>
      <c r="J84" s="529"/>
      <c r="K84" s="529"/>
      <c r="L84" s="529"/>
      <c r="M84" s="26"/>
    </row>
    <row r="85" spans="2:256" x14ac:dyDescent="0.25">
      <c r="C85" s="529"/>
      <c r="D85" s="529"/>
      <c r="E85" s="529"/>
      <c r="F85" s="529"/>
      <c r="G85" s="529"/>
      <c r="H85" s="529"/>
      <c r="I85" s="529"/>
      <c r="J85" s="529"/>
      <c r="K85" s="529"/>
      <c r="L85" s="529"/>
      <c r="M85" s="26"/>
    </row>
    <row r="86" spans="2:256" x14ac:dyDescent="0.25">
      <c r="B86" s="156" t="s">
        <v>260</v>
      </c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X86" s="1"/>
    </row>
    <row r="87" spans="2:256" x14ac:dyDescent="0.25"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X87" s="1"/>
    </row>
    <row r="88" spans="2:256" ht="25.15" customHeight="1" x14ac:dyDescent="0.25">
      <c r="B88" s="222">
        <f>EMPRESA!C13</f>
        <v>0</v>
      </c>
      <c r="C88" s="71"/>
      <c r="D88" s="71"/>
      <c r="E88" s="70"/>
      <c r="F88" s="70"/>
      <c r="G88" s="70"/>
      <c r="H88" s="71"/>
      <c r="I88" s="71"/>
      <c r="J88" s="71"/>
      <c r="K88" s="71"/>
      <c r="L88" s="1"/>
      <c r="M88" s="37"/>
      <c r="X88" s="1"/>
    </row>
    <row r="89" spans="2:256" ht="15" customHeight="1" x14ac:dyDescent="0.25">
      <c r="B89" s="527" t="s">
        <v>129</v>
      </c>
      <c r="C89" s="528" t="s">
        <v>130</v>
      </c>
      <c r="D89" s="530" t="s">
        <v>131</v>
      </c>
      <c r="E89" s="531"/>
      <c r="F89" s="531"/>
      <c r="G89" s="531"/>
      <c r="H89" s="532"/>
      <c r="I89" s="530" t="s">
        <v>153</v>
      </c>
      <c r="J89" s="531"/>
      <c r="K89" s="531"/>
      <c r="L89" s="531"/>
      <c r="M89" s="532"/>
      <c r="X89" s="1"/>
    </row>
    <row r="90" spans="2:256" ht="45" x14ac:dyDescent="0.25">
      <c r="B90" s="528"/>
      <c r="C90" s="528"/>
      <c r="D90" s="227" t="s">
        <v>132</v>
      </c>
      <c r="E90" s="228" t="s">
        <v>133</v>
      </c>
      <c r="F90" s="227" t="s">
        <v>134</v>
      </c>
      <c r="G90" s="227" t="s">
        <v>325</v>
      </c>
      <c r="H90" s="227" t="s">
        <v>135</v>
      </c>
      <c r="I90" s="227" t="s">
        <v>132</v>
      </c>
      <c r="J90" s="227" t="s">
        <v>133</v>
      </c>
      <c r="K90" s="227" t="s">
        <v>134</v>
      </c>
      <c r="L90" s="227" t="s">
        <v>288</v>
      </c>
      <c r="M90" s="227" t="s">
        <v>152</v>
      </c>
      <c r="V90" s="1"/>
      <c r="W90" s="1"/>
      <c r="X90" s="1"/>
    </row>
    <row r="91" spans="2:256" ht="14.45" customHeight="1" x14ac:dyDescent="0.25">
      <c r="B91" s="76">
        <v>1</v>
      </c>
      <c r="C91" s="77">
        <f t="shared" ref="C91:C108" si="4">+H91+M91</f>
        <v>0</v>
      </c>
      <c r="D91" s="79">
        <f>SUMIFS(K$9:K$23,M$9:M$23,B91,B$9:B$23,$B$88)</f>
        <v>0</v>
      </c>
      <c r="E91" s="79">
        <f>SUMIFS(K$28:K$42,M$28:M$42,B91,B$28:B$42,$B$88)</f>
        <v>0</v>
      </c>
      <c r="F91" s="79">
        <f>SUMIFS(K$47:K$61,M$47:M$61,B91,B$47:B$61,$B$88)</f>
        <v>0</v>
      </c>
      <c r="G91" s="79">
        <f>SUMIFS(K$66:K$80,M$66:M$80,B91,B$66:B$80,$B$88)</f>
        <v>0</v>
      </c>
      <c r="H91" s="78">
        <f>SUM(D91:G91)</f>
        <v>0</v>
      </c>
      <c r="I91" s="148">
        <f>SUMIFS(L$9:L$23,M$9:M$23,B91,B$9:B$23,$B$88)</f>
        <v>0</v>
      </c>
      <c r="J91" s="149">
        <f>SUMIFS(L$28:L$42,M$28:M$42,B91,B$28:B$42,$B$88)</f>
        <v>0</v>
      </c>
      <c r="K91" s="152">
        <f>SUMIFS(L$47:L$61,M$47:M$61,B91,B$47:B$61,$B$88)</f>
        <v>0</v>
      </c>
      <c r="L91" s="149">
        <f>SUMIFS(L$66:L$80,M$66:M$80,B91,B$66:B$80,$B$88)</f>
        <v>0</v>
      </c>
      <c r="M91" s="150">
        <f t="shared" ref="M91:M108" si="5">+SUM(I91:L91)</f>
        <v>0</v>
      </c>
      <c r="V91" s="1"/>
      <c r="W91" s="1"/>
      <c r="X91" s="1"/>
    </row>
    <row r="92" spans="2:256" ht="14.45" customHeight="1" x14ac:dyDescent="0.25">
      <c r="B92" s="76">
        <v>2</v>
      </c>
      <c r="C92" s="77">
        <f t="shared" si="4"/>
        <v>0</v>
      </c>
      <c r="D92" s="79">
        <f t="shared" ref="D92:D108" si="6">SUMIFS(K$9:K$23,M$9:M$23,B92,B$9:B$23,$B$88)</f>
        <v>0</v>
      </c>
      <c r="E92" s="79">
        <f t="shared" ref="E92:E108" si="7">SUMIFS(K$28:K$42,M$28:M$42,B92,B$28:B$42,$B$88)</f>
        <v>0</v>
      </c>
      <c r="F92" s="79">
        <f t="shared" ref="F92:F108" si="8">SUMIFS(K$47:K$61,M$47:M$61,B92,B$47:B$61,$B$88)</f>
        <v>0</v>
      </c>
      <c r="G92" s="79">
        <f t="shared" ref="G92:G108" si="9">SUMIFS(K$66:K$80,M$66:M$80,B92,B$66:B$80,$B$88)</f>
        <v>0</v>
      </c>
      <c r="H92" s="81">
        <f>SUM(D92:G92)</f>
        <v>0</v>
      </c>
      <c r="I92" s="149">
        <f t="shared" ref="I92:I108" si="10">SUMIFS(L$9:L$23,M$9:M$23,B92,B$9:B$23,$B$88)</f>
        <v>0</v>
      </c>
      <c r="J92" s="149">
        <f t="shared" ref="J92:J108" si="11">SUMIFS(L$28:L$42,M$28:M$42,B92,B$28:B$42,$B$88)</f>
        <v>0</v>
      </c>
      <c r="K92" s="152">
        <f t="shared" ref="K92:K108" si="12">SUMIFS(L$47:L$61,M$47:M$61,B92,B$47:B$61,$B$88)</f>
        <v>0</v>
      </c>
      <c r="L92" s="149">
        <f t="shared" ref="L92:L108" si="13">SUMIFS(L$66:L$80,M$66:M$80,B92,B$66:B$80,$B$88)</f>
        <v>0</v>
      </c>
      <c r="M92" s="153">
        <f t="shared" si="5"/>
        <v>0</v>
      </c>
      <c r="V92" s="1"/>
      <c r="W92" s="1"/>
      <c r="X92" s="1"/>
    </row>
    <row r="93" spans="2:256" ht="14.45" customHeight="1" x14ac:dyDescent="0.25">
      <c r="B93" s="76">
        <v>3</v>
      </c>
      <c r="C93" s="77">
        <f t="shared" si="4"/>
        <v>0</v>
      </c>
      <c r="D93" s="79">
        <f t="shared" si="6"/>
        <v>0</v>
      </c>
      <c r="E93" s="79">
        <f t="shared" si="7"/>
        <v>0</v>
      </c>
      <c r="F93" s="79">
        <f t="shared" si="8"/>
        <v>0</v>
      </c>
      <c r="G93" s="79">
        <f t="shared" si="9"/>
        <v>0</v>
      </c>
      <c r="H93" s="81">
        <f t="shared" ref="H93:H108" si="14">SUM(D93:G93)</f>
        <v>0</v>
      </c>
      <c r="I93" s="149">
        <f t="shared" si="10"/>
        <v>0</v>
      </c>
      <c r="J93" s="149">
        <f t="shared" si="11"/>
        <v>0</v>
      </c>
      <c r="K93" s="152">
        <f t="shared" si="12"/>
        <v>0</v>
      </c>
      <c r="L93" s="149">
        <f t="shared" si="13"/>
        <v>0</v>
      </c>
      <c r="M93" s="153">
        <f t="shared" si="5"/>
        <v>0</v>
      </c>
      <c r="V93" s="1"/>
      <c r="W93" s="1"/>
      <c r="X93" s="1"/>
    </row>
    <row r="94" spans="2:256" ht="14.45" customHeight="1" x14ac:dyDescent="0.25">
      <c r="B94" s="76">
        <v>4</v>
      </c>
      <c r="C94" s="77">
        <f t="shared" si="4"/>
        <v>0</v>
      </c>
      <c r="D94" s="79">
        <f t="shared" si="6"/>
        <v>0</v>
      </c>
      <c r="E94" s="79">
        <f t="shared" si="7"/>
        <v>0</v>
      </c>
      <c r="F94" s="79">
        <f t="shared" si="8"/>
        <v>0</v>
      </c>
      <c r="G94" s="79">
        <f t="shared" si="9"/>
        <v>0</v>
      </c>
      <c r="H94" s="81">
        <f t="shared" si="14"/>
        <v>0</v>
      </c>
      <c r="I94" s="149">
        <f t="shared" si="10"/>
        <v>0</v>
      </c>
      <c r="J94" s="149">
        <f t="shared" si="11"/>
        <v>0</v>
      </c>
      <c r="K94" s="152">
        <f t="shared" si="12"/>
        <v>0</v>
      </c>
      <c r="L94" s="149">
        <f t="shared" si="13"/>
        <v>0</v>
      </c>
      <c r="M94" s="153">
        <f t="shared" si="5"/>
        <v>0</v>
      </c>
      <c r="V94" s="1"/>
      <c r="W94" s="1"/>
      <c r="X94" s="1"/>
    </row>
    <row r="95" spans="2:256" ht="14.45" customHeight="1" x14ac:dyDescent="0.25">
      <c r="B95" s="76">
        <v>5</v>
      </c>
      <c r="C95" s="77">
        <f t="shared" si="4"/>
        <v>0</v>
      </c>
      <c r="D95" s="79">
        <f t="shared" si="6"/>
        <v>0</v>
      </c>
      <c r="E95" s="79">
        <f t="shared" si="7"/>
        <v>0</v>
      </c>
      <c r="F95" s="79">
        <f t="shared" si="8"/>
        <v>0</v>
      </c>
      <c r="G95" s="79">
        <f t="shared" si="9"/>
        <v>0</v>
      </c>
      <c r="H95" s="81">
        <f t="shared" si="14"/>
        <v>0</v>
      </c>
      <c r="I95" s="149">
        <f t="shared" si="10"/>
        <v>0</v>
      </c>
      <c r="J95" s="149">
        <f t="shared" si="11"/>
        <v>0</v>
      </c>
      <c r="K95" s="152">
        <f t="shared" si="12"/>
        <v>0</v>
      </c>
      <c r="L95" s="149">
        <f t="shared" si="13"/>
        <v>0</v>
      </c>
      <c r="M95" s="153">
        <f t="shared" si="5"/>
        <v>0</v>
      </c>
      <c r="V95" s="1"/>
      <c r="W95" s="1"/>
      <c r="X95" s="1"/>
    </row>
    <row r="96" spans="2:256" ht="14.45" customHeight="1" x14ac:dyDescent="0.25">
      <c r="B96" s="76">
        <v>6</v>
      </c>
      <c r="C96" s="77">
        <f t="shared" si="4"/>
        <v>0</v>
      </c>
      <c r="D96" s="79">
        <f t="shared" si="6"/>
        <v>0</v>
      </c>
      <c r="E96" s="79">
        <f t="shared" si="7"/>
        <v>0</v>
      </c>
      <c r="F96" s="79">
        <f t="shared" si="8"/>
        <v>0</v>
      </c>
      <c r="G96" s="79">
        <f t="shared" si="9"/>
        <v>0</v>
      </c>
      <c r="H96" s="81">
        <f t="shared" si="14"/>
        <v>0</v>
      </c>
      <c r="I96" s="149">
        <f t="shared" si="10"/>
        <v>0</v>
      </c>
      <c r="J96" s="149">
        <f t="shared" si="11"/>
        <v>0</v>
      </c>
      <c r="K96" s="152">
        <f t="shared" si="12"/>
        <v>0</v>
      </c>
      <c r="L96" s="149">
        <f t="shared" si="13"/>
        <v>0</v>
      </c>
      <c r="M96" s="153">
        <f t="shared" si="5"/>
        <v>0</v>
      </c>
      <c r="V96" s="1"/>
      <c r="W96" s="1"/>
      <c r="X96" s="1"/>
    </row>
    <row r="97" spans="2:256" ht="14.45" customHeight="1" x14ac:dyDescent="0.25">
      <c r="B97" s="76">
        <v>7</v>
      </c>
      <c r="C97" s="77">
        <f t="shared" si="4"/>
        <v>0</v>
      </c>
      <c r="D97" s="79">
        <f t="shared" si="6"/>
        <v>0</v>
      </c>
      <c r="E97" s="79">
        <f t="shared" si="7"/>
        <v>0</v>
      </c>
      <c r="F97" s="79">
        <f t="shared" si="8"/>
        <v>0</v>
      </c>
      <c r="G97" s="79">
        <f t="shared" si="9"/>
        <v>0</v>
      </c>
      <c r="H97" s="81">
        <f t="shared" si="14"/>
        <v>0</v>
      </c>
      <c r="I97" s="149">
        <f t="shared" si="10"/>
        <v>0</v>
      </c>
      <c r="J97" s="149">
        <f t="shared" si="11"/>
        <v>0</v>
      </c>
      <c r="K97" s="152">
        <f t="shared" si="12"/>
        <v>0</v>
      </c>
      <c r="L97" s="149">
        <f t="shared" si="13"/>
        <v>0</v>
      </c>
      <c r="M97" s="153">
        <f t="shared" si="5"/>
        <v>0</v>
      </c>
      <c r="V97" s="1"/>
      <c r="W97" s="1"/>
      <c r="X97" s="1"/>
    </row>
    <row r="98" spans="2:256" ht="14.45" customHeight="1" x14ac:dyDescent="0.25">
      <c r="B98" s="76">
        <v>8</v>
      </c>
      <c r="C98" s="77">
        <f t="shared" si="4"/>
        <v>0</v>
      </c>
      <c r="D98" s="79">
        <f t="shared" si="6"/>
        <v>0</v>
      </c>
      <c r="E98" s="79">
        <f t="shared" si="7"/>
        <v>0</v>
      </c>
      <c r="F98" s="79">
        <f t="shared" si="8"/>
        <v>0</v>
      </c>
      <c r="G98" s="79">
        <f t="shared" si="9"/>
        <v>0</v>
      </c>
      <c r="H98" s="81">
        <f t="shared" si="14"/>
        <v>0</v>
      </c>
      <c r="I98" s="149">
        <f t="shared" si="10"/>
        <v>0</v>
      </c>
      <c r="J98" s="149">
        <f t="shared" si="11"/>
        <v>0</v>
      </c>
      <c r="K98" s="152">
        <f t="shared" si="12"/>
        <v>0</v>
      </c>
      <c r="L98" s="149">
        <f t="shared" si="13"/>
        <v>0</v>
      </c>
      <c r="M98" s="153">
        <f t="shared" si="5"/>
        <v>0</v>
      </c>
      <c r="V98" s="1"/>
      <c r="W98" s="1"/>
      <c r="X98" s="1"/>
    </row>
    <row r="99" spans="2:256" s="37" customFormat="1" ht="14.45" customHeight="1" x14ac:dyDescent="0.25">
      <c r="B99" s="76">
        <v>9</v>
      </c>
      <c r="C99" s="77">
        <f t="shared" si="4"/>
        <v>0</v>
      </c>
      <c r="D99" s="79">
        <f t="shared" si="6"/>
        <v>0</v>
      </c>
      <c r="E99" s="79">
        <f t="shared" si="7"/>
        <v>0</v>
      </c>
      <c r="F99" s="79">
        <f t="shared" si="8"/>
        <v>0</v>
      </c>
      <c r="G99" s="79">
        <f t="shared" si="9"/>
        <v>0</v>
      </c>
      <c r="H99" s="81">
        <f t="shared" si="14"/>
        <v>0</v>
      </c>
      <c r="I99" s="149">
        <f t="shared" si="10"/>
        <v>0</v>
      </c>
      <c r="J99" s="149">
        <f t="shared" si="11"/>
        <v>0</v>
      </c>
      <c r="K99" s="152">
        <f t="shared" si="12"/>
        <v>0</v>
      </c>
      <c r="L99" s="149">
        <f t="shared" si="13"/>
        <v>0</v>
      </c>
      <c r="M99" s="153">
        <f t="shared" si="5"/>
        <v>0</v>
      </c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</row>
    <row r="100" spans="2:256" s="37" customFormat="1" ht="14.45" customHeight="1" x14ac:dyDescent="0.25">
      <c r="B100" s="76">
        <v>10</v>
      </c>
      <c r="C100" s="77">
        <f t="shared" si="4"/>
        <v>0</v>
      </c>
      <c r="D100" s="79">
        <f t="shared" si="6"/>
        <v>0</v>
      </c>
      <c r="E100" s="79">
        <f t="shared" si="7"/>
        <v>0</v>
      </c>
      <c r="F100" s="79">
        <f t="shared" si="8"/>
        <v>0</v>
      </c>
      <c r="G100" s="79">
        <f t="shared" si="9"/>
        <v>0</v>
      </c>
      <c r="H100" s="81">
        <f t="shared" si="14"/>
        <v>0</v>
      </c>
      <c r="I100" s="149">
        <f t="shared" si="10"/>
        <v>0</v>
      </c>
      <c r="J100" s="149">
        <f t="shared" si="11"/>
        <v>0</v>
      </c>
      <c r="K100" s="152">
        <f t="shared" si="12"/>
        <v>0</v>
      </c>
      <c r="L100" s="149">
        <f t="shared" si="13"/>
        <v>0</v>
      </c>
      <c r="M100" s="153">
        <f t="shared" si="5"/>
        <v>0</v>
      </c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</row>
    <row r="101" spans="2:256" s="37" customFormat="1" ht="14.45" customHeight="1" x14ac:dyDescent="0.25">
      <c r="B101" s="76">
        <v>11</v>
      </c>
      <c r="C101" s="77">
        <f t="shared" si="4"/>
        <v>0</v>
      </c>
      <c r="D101" s="79">
        <f t="shared" si="6"/>
        <v>0</v>
      </c>
      <c r="E101" s="79">
        <f t="shared" si="7"/>
        <v>0</v>
      </c>
      <c r="F101" s="79">
        <f t="shared" si="8"/>
        <v>0</v>
      </c>
      <c r="G101" s="79">
        <f t="shared" si="9"/>
        <v>0</v>
      </c>
      <c r="H101" s="81">
        <f t="shared" si="14"/>
        <v>0</v>
      </c>
      <c r="I101" s="149">
        <f t="shared" si="10"/>
        <v>0</v>
      </c>
      <c r="J101" s="149">
        <f t="shared" si="11"/>
        <v>0</v>
      </c>
      <c r="K101" s="152">
        <f t="shared" si="12"/>
        <v>0</v>
      </c>
      <c r="L101" s="149">
        <f t="shared" si="13"/>
        <v>0</v>
      </c>
      <c r="M101" s="153">
        <f t="shared" si="5"/>
        <v>0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</row>
    <row r="102" spans="2:256" s="37" customFormat="1" ht="14.45" customHeight="1" x14ac:dyDescent="0.25">
      <c r="B102" s="76">
        <v>12</v>
      </c>
      <c r="C102" s="77">
        <f t="shared" si="4"/>
        <v>0</v>
      </c>
      <c r="D102" s="79">
        <f t="shared" si="6"/>
        <v>0</v>
      </c>
      <c r="E102" s="79">
        <f t="shared" si="7"/>
        <v>0</v>
      </c>
      <c r="F102" s="79">
        <f t="shared" si="8"/>
        <v>0</v>
      </c>
      <c r="G102" s="79">
        <f t="shared" si="9"/>
        <v>0</v>
      </c>
      <c r="H102" s="81">
        <f t="shared" si="14"/>
        <v>0</v>
      </c>
      <c r="I102" s="149">
        <f t="shared" si="10"/>
        <v>0</v>
      </c>
      <c r="J102" s="149">
        <f t="shared" si="11"/>
        <v>0</v>
      </c>
      <c r="K102" s="152">
        <f t="shared" si="12"/>
        <v>0</v>
      </c>
      <c r="L102" s="149">
        <f t="shared" si="13"/>
        <v>0</v>
      </c>
      <c r="M102" s="153">
        <f t="shared" si="5"/>
        <v>0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</row>
    <row r="103" spans="2:256" s="37" customFormat="1" ht="14.45" customHeight="1" x14ac:dyDescent="0.25">
      <c r="B103" s="76">
        <v>13</v>
      </c>
      <c r="C103" s="77">
        <f t="shared" si="4"/>
        <v>0</v>
      </c>
      <c r="D103" s="79">
        <f t="shared" si="6"/>
        <v>0</v>
      </c>
      <c r="E103" s="79">
        <f t="shared" si="7"/>
        <v>0</v>
      </c>
      <c r="F103" s="79">
        <f t="shared" si="8"/>
        <v>0</v>
      </c>
      <c r="G103" s="79">
        <f t="shared" si="9"/>
        <v>0</v>
      </c>
      <c r="H103" s="81">
        <f t="shared" si="14"/>
        <v>0</v>
      </c>
      <c r="I103" s="149">
        <f t="shared" si="10"/>
        <v>0</v>
      </c>
      <c r="J103" s="149">
        <f t="shared" si="11"/>
        <v>0</v>
      </c>
      <c r="K103" s="152">
        <f t="shared" si="12"/>
        <v>0</v>
      </c>
      <c r="L103" s="149">
        <f t="shared" si="13"/>
        <v>0</v>
      </c>
      <c r="M103" s="155">
        <f t="shared" si="5"/>
        <v>0</v>
      </c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</row>
    <row r="104" spans="2:256" s="37" customFormat="1" ht="14.45" customHeight="1" x14ac:dyDescent="0.25">
      <c r="B104" s="76">
        <v>14</v>
      </c>
      <c r="C104" s="77">
        <f t="shared" si="4"/>
        <v>0</v>
      </c>
      <c r="D104" s="79">
        <f t="shared" si="6"/>
        <v>0</v>
      </c>
      <c r="E104" s="79">
        <f t="shared" si="7"/>
        <v>0</v>
      </c>
      <c r="F104" s="79">
        <f t="shared" si="8"/>
        <v>0</v>
      </c>
      <c r="G104" s="79">
        <f t="shared" si="9"/>
        <v>0</v>
      </c>
      <c r="H104" s="81">
        <f t="shared" si="14"/>
        <v>0</v>
      </c>
      <c r="I104" s="149">
        <f t="shared" si="10"/>
        <v>0</v>
      </c>
      <c r="J104" s="149">
        <f t="shared" si="11"/>
        <v>0</v>
      </c>
      <c r="K104" s="152">
        <f t="shared" si="12"/>
        <v>0</v>
      </c>
      <c r="L104" s="149">
        <f t="shared" si="13"/>
        <v>0</v>
      </c>
      <c r="M104" s="155">
        <f t="shared" si="5"/>
        <v>0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</row>
    <row r="105" spans="2:256" s="37" customFormat="1" ht="14.45" customHeight="1" x14ac:dyDescent="0.25">
      <c r="B105" s="76">
        <v>15</v>
      </c>
      <c r="C105" s="77">
        <f t="shared" si="4"/>
        <v>0</v>
      </c>
      <c r="D105" s="79">
        <f t="shared" si="6"/>
        <v>0</v>
      </c>
      <c r="E105" s="79">
        <f t="shared" si="7"/>
        <v>0</v>
      </c>
      <c r="F105" s="79">
        <f t="shared" si="8"/>
        <v>0</v>
      </c>
      <c r="G105" s="79">
        <f t="shared" si="9"/>
        <v>0</v>
      </c>
      <c r="H105" s="81">
        <f t="shared" si="14"/>
        <v>0</v>
      </c>
      <c r="I105" s="149">
        <f t="shared" si="10"/>
        <v>0</v>
      </c>
      <c r="J105" s="149">
        <f t="shared" si="11"/>
        <v>0</v>
      </c>
      <c r="K105" s="152">
        <f t="shared" si="12"/>
        <v>0</v>
      </c>
      <c r="L105" s="149">
        <f t="shared" si="13"/>
        <v>0</v>
      </c>
      <c r="M105" s="155">
        <f t="shared" si="5"/>
        <v>0</v>
      </c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</row>
    <row r="106" spans="2:256" s="37" customFormat="1" ht="14.45" customHeight="1" x14ac:dyDescent="0.25">
      <c r="B106" s="76">
        <v>16</v>
      </c>
      <c r="C106" s="77">
        <f t="shared" si="4"/>
        <v>0</v>
      </c>
      <c r="D106" s="79">
        <f t="shared" si="6"/>
        <v>0</v>
      </c>
      <c r="E106" s="79">
        <f t="shared" si="7"/>
        <v>0</v>
      </c>
      <c r="F106" s="79">
        <f t="shared" si="8"/>
        <v>0</v>
      </c>
      <c r="G106" s="79">
        <f t="shared" si="9"/>
        <v>0</v>
      </c>
      <c r="H106" s="81">
        <f t="shared" si="14"/>
        <v>0</v>
      </c>
      <c r="I106" s="149">
        <f t="shared" si="10"/>
        <v>0</v>
      </c>
      <c r="J106" s="149">
        <f t="shared" si="11"/>
        <v>0</v>
      </c>
      <c r="K106" s="152">
        <f t="shared" si="12"/>
        <v>0</v>
      </c>
      <c r="L106" s="149">
        <f t="shared" si="13"/>
        <v>0</v>
      </c>
      <c r="M106" s="155">
        <f t="shared" si="5"/>
        <v>0</v>
      </c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</row>
    <row r="107" spans="2:256" s="37" customFormat="1" ht="14.45" customHeight="1" x14ac:dyDescent="0.25">
      <c r="B107" s="76">
        <v>17</v>
      </c>
      <c r="C107" s="77">
        <f t="shared" si="4"/>
        <v>0</v>
      </c>
      <c r="D107" s="79">
        <f t="shared" si="6"/>
        <v>0</v>
      </c>
      <c r="E107" s="79">
        <f t="shared" si="7"/>
        <v>0</v>
      </c>
      <c r="F107" s="79">
        <f t="shared" si="8"/>
        <v>0</v>
      </c>
      <c r="G107" s="79">
        <f t="shared" si="9"/>
        <v>0</v>
      </c>
      <c r="H107" s="81">
        <f t="shared" si="14"/>
        <v>0</v>
      </c>
      <c r="I107" s="149">
        <f t="shared" si="10"/>
        <v>0</v>
      </c>
      <c r="J107" s="149">
        <f t="shared" si="11"/>
        <v>0</v>
      </c>
      <c r="K107" s="152">
        <f t="shared" si="12"/>
        <v>0</v>
      </c>
      <c r="L107" s="149">
        <f t="shared" si="13"/>
        <v>0</v>
      </c>
      <c r="M107" s="155">
        <f t="shared" si="5"/>
        <v>0</v>
      </c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</row>
    <row r="108" spans="2:256" s="37" customFormat="1" ht="14.45" customHeight="1" x14ac:dyDescent="0.25">
      <c r="B108" s="76">
        <v>18</v>
      </c>
      <c r="C108" s="77">
        <f t="shared" si="4"/>
        <v>0</v>
      </c>
      <c r="D108" s="79">
        <f t="shared" si="6"/>
        <v>0</v>
      </c>
      <c r="E108" s="79">
        <f t="shared" si="7"/>
        <v>0</v>
      </c>
      <c r="F108" s="79">
        <f t="shared" si="8"/>
        <v>0</v>
      </c>
      <c r="G108" s="79">
        <f t="shared" si="9"/>
        <v>0</v>
      </c>
      <c r="H108" s="81">
        <f t="shared" si="14"/>
        <v>0</v>
      </c>
      <c r="I108" s="149">
        <f t="shared" si="10"/>
        <v>0</v>
      </c>
      <c r="J108" s="149">
        <f t="shared" si="11"/>
        <v>0</v>
      </c>
      <c r="K108" s="152">
        <f t="shared" si="12"/>
        <v>0</v>
      </c>
      <c r="L108" s="149">
        <f t="shared" si="13"/>
        <v>0</v>
      </c>
      <c r="M108" s="155">
        <f t="shared" si="5"/>
        <v>0</v>
      </c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</row>
    <row r="109" spans="2:256" s="37" customFormat="1" ht="15" customHeight="1" collapsed="1" x14ac:dyDescent="0.25">
      <c r="B109" s="229" t="s">
        <v>44</v>
      </c>
      <c r="C109" s="230">
        <f t="shared" ref="C109:M109" si="15">SUM(C91:C108)</f>
        <v>0</v>
      </c>
      <c r="D109" s="231">
        <f t="shared" si="15"/>
        <v>0</v>
      </c>
      <c r="E109" s="232">
        <f t="shared" si="15"/>
        <v>0</v>
      </c>
      <c r="F109" s="232">
        <f t="shared" si="15"/>
        <v>0</v>
      </c>
      <c r="G109" s="233">
        <f t="shared" si="15"/>
        <v>0</v>
      </c>
      <c r="H109" s="234">
        <f t="shared" si="15"/>
        <v>0</v>
      </c>
      <c r="I109" s="234">
        <f t="shared" si="15"/>
        <v>0</v>
      </c>
      <c r="J109" s="234">
        <f t="shared" si="15"/>
        <v>0</v>
      </c>
      <c r="K109" s="234">
        <f t="shared" si="15"/>
        <v>0</v>
      </c>
      <c r="L109" s="234">
        <f t="shared" si="15"/>
        <v>0</v>
      </c>
      <c r="M109" s="235">
        <f t="shared" si="15"/>
        <v>0</v>
      </c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</row>
    <row r="110" spans="2:256" s="37" customFormat="1" x14ac:dyDescent="0.25">
      <c r="B110" s="84"/>
      <c r="C110" s="85"/>
      <c r="D110" s="85"/>
      <c r="E110" s="86"/>
      <c r="F110" s="86"/>
      <c r="G110" s="86"/>
      <c r="H110" s="85"/>
      <c r="I110" s="85"/>
      <c r="J110" s="85"/>
      <c r="K110" s="85"/>
      <c r="L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</row>
    <row r="111" spans="2:256" ht="21" x14ac:dyDescent="0.25">
      <c r="B111" s="222">
        <f>EMPRESA!C26</f>
        <v>0</v>
      </c>
      <c r="C111" s="2"/>
      <c r="E111" s="88"/>
      <c r="H111" s="2"/>
      <c r="L111" s="1"/>
      <c r="M111" s="37"/>
      <c r="X111" s="1"/>
    </row>
    <row r="112" spans="2:256" x14ac:dyDescent="0.25">
      <c r="B112" s="527" t="s">
        <v>129</v>
      </c>
      <c r="C112" s="528" t="s">
        <v>130</v>
      </c>
      <c r="D112" s="530" t="s">
        <v>131</v>
      </c>
      <c r="E112" s="531"/>
      <c r="F112" s="531"/>
      <c r="G112" s="531"/>
      <c r="H112" s="532"/>
      <c r="I112" s="530" t="s">
        <v>153</v>
      </c>
      <c r="J112" s="531"/>
      <c r="K112" s="531"/>
      <c r="L112" s="531"/>
      <c r="M112" s="532"/>
      <c r="X112" s="1"/>
    </row>
    <row r="113" spans="2:24" ht="45" x14ac:dyDescent="0.25">
      <c r="B113" s="528"/>
      <c r="C113" s="528"/>
      <c r="D113" s="227" t="s">
        <v>132</v>
      </c>
      <c r="E113" s="228" t="s">
        <v>133</v>
      </c>
      <c r="F113" s="227" t="s">
        <v>134</v>
      </c>
      <c r="G113" s="343" t="s">
        <v>325</v>
      </c>
      <c r="H113" s="227" t="s">
        <v>135</v>
      </c>
      <c r="I113" s="227" t="s">
        <v>132</v>
      </c>
      <c r="J113" s="227" t="s">
        <v>133</v>
      </c>
      <c r="K113" s="227" t="s">
        <v>134</v>
      </c>
      <c r="L113" s="284" t="s">
        <v>288</v>
      </c>
      <c r="M113" s="227" t="s">
        <v>152</v>
      </c>
      <c r="X113" s="1"/>
    </row>
    <row r="114" spans="2:24" x14ac:dyDescent="0.25">
      <c r="B114" s="76">
        <v>1</v>
      </c>
      <c r="C114" s="77">
        <f t="shared" ref="C114:C131" si="16">+H114+M114</f>
        <v>0</v>
      </c>
      <c r="D114" s="79">
        <f t="shared" ref="D114:D131" si="17">SUMIFS(K$9:K$23,M$9:M$23,B114,B$9:B$23,$B$111)</f>
        <v>0</v>
      </c>
      <c r="E114" s="79">
        <f t="shared" ref="E114:E131" si="18">SUMIFS(K$28:K$42,M$28:M$42,B114,B$28:B$42,$B$111)</f>
        <v>0</v>
      </c>
      <c r="F114" s="79">
        <f t="shared" ref="F114:F131" si="19">SUMIFS(K$47:K$61,M$47:M$61,B114,B$47:B$61,$B$111)</f>
        <v>0</v>
      </c>
      <c r="G114" s="79">
        <f t="shared" ref="G114:G131" si="20">SUMIFS(K$66:K$80,M$66:M$80,B114,B$66:B$80,$B$111)</f>
        <v>0</v>
      </c>
      <c r="H114" s="78">
        <f t="shared" ref="H114:H131" si="21">+SUM(D114:G114)</f>
        <v>0</v>
      </c>
      <c r="I114" s="148">
        <f t="shared" ref="I114:I131" si="22">SUMIFS(L$9:L$23,M$9:M$23,B114,B$9:B$23,$B$111)</f>
        <v>0</v>
      </c>
      <c r="J114" s="149">
        <f t="shared" ref="J114:J131" si="23">SUMIFS(L$28:L$42,M$28:M$42,B114,B$28:B$42,$B$111)</f>
        <v>0</v>
      </c>
      <c r="K114" s="152">
        <f t="shared" ref="K114:K131" si="24">SUMIFS(L$47:L$61,M$47:M$61,B114,B$47:B$61,$B$111)</f>
        <v>0</v>
      </c>
      <c r="L114" s="149">
        <f t="shared" ref="L114:L131" si="25">SUMIFS(L$66:L$80,M$66:M$80,B114,B$66:B$80,$B$111)</f>
        <v>0</v>
      </c>
      <c r="M114" s="150">
        <f t="shared" ref="M114:M131" si="26">+SUM(I114:L114)</f>
        <v>0</v>
      </c>
      <c r="X114" s="1"/>
    </row>
    <row r="115" spans="2:24" x14ac:dyDescent="0.25">
      <c r="B115" s="76">
        <v>2</v>
      </c>
      <c r="C115" s="77">
        <f t="shared" si="16"/>
        <v>0</v>
      </c>
      <c r="D115" s="79">
        <f t="shared" si="17"/>
        <v>0</v>
      </c>
      <c r="E115" s="79">
        <f t="shared" si="18"/>
        <v>0</v>
      </c>
      <c r="F115" s="79">
        <f t="shared" si="19"/>
        <v>0</v>
      </c>
      <c r="G115" s="79">
        <f t="shared" si="20"/>
        <v>0</v>
      </c>
      <c r="H115" s="81">
        <f t="shared" si="21"/>
        <v>0</v>
      </c>
      <c r="I115" s="151">
        <f t="shared" si="22"/>
        <v>0</v>
      </c>
      <c r="J115" s="152">
        <f t="shared" si="23"/>
        <v>0</v>
      </c>
      <c r="K115" s="152">
        <f t="shared" si="24"/>
        <v>0</v>
      </c>
      <c r="L115" s="152">
        <f t="shared" si="25"/>
        <v>0</v>
      </c>
      <c r="M115" s="153">
        <f t="shared" si="26"/>
        <v>0</v>
      </c>
      <c r="X115" s="1"/>
    </row>
    <row r="116" spans="2:24" x14ac:dyDescent="0.25">
      <c r="B116" s="76">
        <v>3</v>
      </c>
      <c r="C116" s="77">
        <f t="shared" si="16"/>
        <v>0</v>
      </c>
      <c r="D116" s="79">
        <f t="shared" si="17"/>
        <v>0</v>
      </c>
      <c r="E116" s="79">
        <f t="shared" si="18"/>
        <v>0</v>
      </c>
      <c r="F116" s="79">
        <f t="shared" si="19"/>
        <v>0</v>
      </c>
      <c r="G116" s="79">
        <f t="shared" si="20"/>
        <v>0</v>
      </c>
      <c r="H116" s="81">
        <f t="shared" si="21"/>
        <v>0</v>
      </c>
      <c r="I116" s="151">
        <f t="shared" si="22"/>
        <v>0</v>
      </c>
      <c r="J116" s="152">
        <f t="shared" si="23"/>
        <v>0</v>
      </c>
      <c r="K116" s="152">
        <f t="shared" si="24"/>
        <v>0</v>
      </c>
      <c r="L116" s="152">
        <f t="shared" si="25"/>
        <v>0</v>
      </c>
      <c r="M116" s="153">
        <f t="shared" si="26"/>
        <v>0</v>
      </c>
      <c r="X116" s="1"/>
    </row>
    <row r="117" spans="2:24" x14ac:dyDescent="0.25">
      <c r="B117" s="76">
        <v>4</v>
      </c>
      <c r="C117" s="77">
        <f t="shared" si="16"/>
        <v>0</v>
      </c>
      <c r="D117" s="79">
        <f t="shared" si="17"/>
        <v>0</v>
      </c>
      <c r="E117" s="79">
        <f t="shared" si="18"/>
        <v>0</v>
      </c>
      <c r="F117" s="79">
        <f t="shared" si="19"/>
        <v>0</v>
      </c>
      <c r="G117" s="79">
        <f t="shared" si="20"/>
        <v>0</v>
      </c>
      <c r="H117" s="81">
        <f t="shared" si="21"/>
        <v>0</v>
      </c>
      <c r="I117" s="151">
        <f t="shared" si="22"/>
        <v>0</v>
      </c>
      <c r="J117" s="152">
        <f t="shared" si="23"/>
        <v>0</v>
      </c>
      <c r="K117" s="152">
        <f t="shared" si="24"/>
        <v>0</v>
      </c>
      <c r="L117" s="152">
        <f t="shared" si="25"/>
        <v>0</v>
      </c>
      <c r="M117" s="153">
        <f t="shared" si="26"/>
        <v>0</v>
      </c>
      <c r="X117" s="1"/>
    </row>
    <row r="118" spans="2:24" x14ac:dyDescent="0.25">
      <c r="B118" s="76">
        <v>5</v>
      </c>
      <c r="C118" s="77">
        <f t="shared" si="16"/>
        <v>0</v>
      </c>
      <c r="D118" s="79">
        <f t="shared" si="17"/>
        <v>0</v>
      </c>
      <c r="E118" s="79">
        <f t="shared" si="18"/>
        <v>0</v>
      </c>
      <c r="F118" s="79">
        <f t="shared" si="19"/>
        <v>0</v>
      </c>
      <c r="G118" s="79">
        <f t="shared" si="20"/>
        <v>0</v>
      </c>
      <c r="H118" s="81">
        <f t="shared" si="21"/>
        <v>0</v>
      </c>
      <c r="I118" s="151">
        <f t="shared" si="22"/>
        <v>0</v>
      </c>
      <c r="J118" s="152">
        <f t="shared" si="23"/>
        <v>0</v>
      </c>
      <c r="K118" s="152">
        <f t="shared" si="24"/>
        <v>0</v>
      </c>
      <c r="L118" s="152">
        <f t="shared" si="25"/>
        <v>0</v>
      </c>
      <c r="M118" s="153">
        <f t="shared" si="26"/>
        <v>0</v>
      </c>
      <c r="X118" s="1"/>
    </row>
    <row r="119" spans="2:24" x14ac:dyDescent="0.25">
      <c r="B119" s="76">
        <v>6</v>
      </c>
      <c r="C119" s="77">
        <f t="shared" si="16"/>
        <v>0</v>
      </c>
      <c r="D119" s="79">
        <f t="shared" si="17"/>
        <v>0</v>
      </c>
      <c r="E119" s="79">
        <f t="shared" si="18"/>
        <v>0</v>
      </c>
      <c r="F119" s="79">
        <f t="shared" si="19"/>
        <v>0</v>
      </c>
      <c r="G119" s="79">
        <f t="shared" si="20"/>
        <v>0</v>
      </c>
      <c r="H119" s="81">
        <f t="shared" si="21"/>
        <v>0</v>
      </c>
      <c r="I119" s="151">
        <f t="shared" si="22"/>
        <v>0</v>
      </c>
      <c r="J119" s="152">
        <f t="shared" si="23"/>
        <v>0</v>
      </c>
      <c r="K119" s="152">
        <f t="shared" si="24"/>
        <v>0</v>
      </c>
      <c r="L119" s="152">
        <f t="shared" si="25"/>
        <v>0</v>
      </c>
      <c r="M119" s="153">
        <f t="shared" si="26"/>
        <v>0</v>
      </c>
      <c r="X119" s="1"/>
    </row>
    <row r="120" spans="2:24" x14ac:dyDescent="0.25">
      <c r="B120" s="76">
        <v>7</v>
      </c>
      <c r="C120" s="77">
        <f t="shared" si="16"/>
        <v>0</v>
      </c>
      <c r="D120" s="79">
        <f t="shared" si="17"/>
        <v>0</v>
      </c>
      <c r="E120" s="79">
        <f t="shared" si="18"/>
        <v>0</v>
      </c>
      <c r="F120" s="79">
        <f t="shared" si="19"/>
        <v>0</v>
      </c>
      <c r="G120" s="79">
        <f t="shared" si="20"/>
        <v>0</v>
      </c>
      <c r="H120" s="81">
        <f t="shared" si="21"/>
        <v>0</v>
      </c>
      <c r="I120" s="151">
        <f t="shared" si="22"/>
        <v>0</v>
      </c>
      <c r="J120" s="152">
        <f t="shared" si="23"/>
        <v>0</v>
      </c>
      <c r="K120" s="152">
        <f t="shared" si="24"/>
        <v>0</v>
      </c>
      <c r="L120" s="152">
        <f t="shared" si="25"/>
        <v>0</v>
      </c>
      <c r="M120" s="153">
        <f t="shared" si="26"/>
        <v>0</v>
      </c>
      <c r="X120" s="1"/>
    </row>
    <row r="121" spans="2:24" x14ac:dyDescent="0.25">
      <c r="B121" s="76">
        <v>8</v>
      </c>
      <c r="C121" s="77">
        <f t="shared" si="16"/>
        <v>0</v>
      </c>
      <c r="D121" s="79">
        <f t="shared" si="17"/>
        <v>0</v>
      </c>
      <c r="E121" s="79">
        <f t="shared" si="18"/>
        <v>0</v>
      </c>
      <c r="F121" s="79">
        <f t="shared" si="19"/>
        <v>0</v>
      </c>
      <c r="G121" s="79">
        <f t="shared" si="20"/>
        <v>0</v>
      </c>
      <c r="H121" s="81">
        <f t="shared" si="21"/>
        <v>0</v>
      </c>
      <c r="I121" s="151">
        <f t="shared" si="22"/>
        <v>0</v>
      </c>
      <c r="J121" s="152">
        <f t="shared" si="23"/>
        <v>0</v>
      </c>
      <c r="K121" s="152">
        <f t="shared" si="24"/>
        <v>0</v>
      </c>
      <c r="L121" s="152">
        <f t="shared" si="25"/>
        <v>0</v>
      </c>
      <c r="M121" s="153">
        <f t="shared" si="26"/>
        <v>0</v>
      </c>
      <c r="X121" s="1"/>
    </row>
    <row r="122" spans="2:24" x14ac:dyDescent="0.25">
      <c r="B122" s="76">
        <v>9</v>
      </c>
      <c r="C122" s="77">
        <f t="shared" si="16"/>
        <v>0</v>
      </c>
      <c r="D122" s="79">
        <f t="shared" si="17"/>
        <v>0</v>
      </c>
      <c r="E122" s="79">
        <f t="shared" si="18"/>
        <v>0</v>
      </c>
      <c r="F122" s="79">
        <f t="shared" si="19"/>
        <v>0</v>
      </c>
      <c r="G122" s="79">
        <f t="shared" si="20"/>
        <v>0</v>
      </c>
      <c r="H122" s="81">
        <f t="shared" si="21"/>
        <v>0</v>
      </c>
      <c r="I122" s="151">
        <f t="shared" si="22"/>
        <v>0</v>
      </c>
      <c r="J122" s="152">
        <f t="shared" si="23"/>
        <v>0</v>
      </c>
      <c r="K122" s="152">
        <f t="shared" si="24"/>
        <v>0</v>
      </c>
      <c r="L122" s="152">
        <f t="shared" si="25"/>
        <v>0</v>
      </c>
      <c r="M122" s="153">
        <f t="shared" si="26"/>
        <v>0</v>
      </c>
      <c r="X122" s="1"/>
    </row>
    <row r="123" spans="2:24" x14ac:dyDescent="0.25">
      <c r="B123" s="76">
        <v>10</v>
      </c>
      <c r="C123" s="77">
        <f t="shared" si="16"/>
        <v>0</v>
      </c>
      <c r="D123" s="79">
        <f t="shared" si="17"/>
        <v>0</v>
      </c>
      <c r="E123" s="79">
        <f t="shared" si="18"/>
        <v>0</v>
      </c>
      <c r="F123" s="79">
        <f t="shared" si="19"/>
        <v>0</v>
      </c>
      <c r="G123" s="79">
        <f t="shared" si="20"/>
        <v>0</v>
      </c>
      <c r="H123" s="81">
        <f t="shared" si="21"/>
        <v>0</v>
      </c>
      <c r="I123" s="151">
        <f t="shared" si="22"/>
        <v>0</v>
      </c>
      <c r="J123" s="152">
        <f t="shared" si="23"/>
        <v>0</v>
      </c>
      <c r="K123" s="152">
        <f t="shared" si="24"/>
        <v>0</v>
      </c>
      <c r="L123" s="152">
        <f t="shared" si="25"/>
        <v>0</v>
      </c>
      <c r="M123" s="153">
        <f t="shared" si="26"/>
        <v>0</v>
      </c>
      <c r="X123" s="1"/>
    </row>
    <row r="124" spans="2:24" x14ac:dyDescent="0.25">
      <c r="B124" s="76">
        <v>11</v>
      </c>
      <c r="C124" s="77">
        <f t="shared" si="16"/>
        <v>0</v>
      </c>
      <c r="D124" s="79">
        <f t="shared" si="17"/>
        <v>0</v>
      </c>
      <c r="E124" s="79">
        <f t="shared" si="18"/>
        <v>0</v>
      </c>
      <c r="F124" s="79">
        <f t="shared" si="19"/>
        <v>0</v>
      </c>
      <c r="G124" s="79">
        <f t="shared" si="20"/>
        <v>0</v>
      </c>
      <c r="H124" s="81">
        <f t="shared" si="21"/>
        <v>0</v>
      </c>
      <c r="I124" s="151">
        <f t="shared" si="22"/>
        <v>0</v>
      </c>
      <c r="J124" s="152">
        <f t="shared" si="23"/>
        <v>0</v>
      </c>
      <c r="K124" s="152">
        <f t="shared" si="24"/>
        <v>0</v>
      </c>
      <c r="L124" s="152">
        <f t="shared" si="25"/>
        <v>0</v>
      </c>
      <c r="M124" s="153">
        <f t="shared" si="26"/>
        <v>0</v>
      </c>
      <c r="X124" s="1"/>
    </row>
    <row r="125" spans="2:24" x14ac:dyDescent="0.25">
      <c r="B125" s="76">
        <v>12</v>
      </c>
      <c r="C125" s="77">
        <f t="shared" si="16"/>
        <v>0</v>
      </c>
      <c r="D125" s="79">
        <f t="shared" si="17"/>
        <v>0</v>
      </c>
      <c r="E125" s="79">
        <f t="shared" si="18"/>
        <v>0</v>
      </c>
      <c r="F125" s="79">
        <f t="shared" si="19"/>
        <v>0</v>
      </c>
      <c r="G125" s="79">
        <f t="shared" si="20"/>
        <v>0</v>
      </c>
      <c r="H125" s="81">
        <f t="shared" si="21"/>
        <v>0</v>
      </c>
      <c r="I125" s="151">
        <f t="shared" si="22"/>
        <v>0</v>
      </c>
      <c r="J125" s="152">
        <f t="shared" si="23"/>
        <v>0</v>
      </c>
      <c r="K125" s="152">
        <f t="shared" si="24"/>
        <v>0</v>
      </c>
      <c r="L125" s="152">
        <f t="shared" si="25"/>
        <v>0</v>
      </c>
      <c r="M125" s="153">
        <f t="shared" si="26"/>
        <v>0</v>
      </c>
      <c r="X125" s="1"/>
    </row>
    <row r="126" spans="2:24" x14ac:dyDescent="0.25">
      <c r="B126" s="76">
        <v>13</v>
      </c>
      <c r="C126" s="77">
        <f t="shared" si="16"/>
        <v>0</v>
      </c>
      <c r="D126" s="79">
        <f t="shared" si="17"/>
        <v>0</v>
      </c>
      <c r="E126" s="79">
        <f t="shared" si="18"/>
        <v>0</v>
      </c>
      <c r="F126" s="79">
        <f t="shared" si="19"/>
        <v>0</v>
      </c>
      <c r="G126" s="79">
        <f t="shared" si="20"/>
        <v>0</v>
      </c>
      <c r="H126" s="83">
        <f t="shared" si="21"/>
        <v>0</v>
      </c>
      <c r="I126" s="154">
        <f t="shared" si="22"/>
        <v>0</v>
      </c>
      <c r="J126" s="152">
        <f t="shared" si="23"/>
        <v>0</v>
      </c>
      <c r="K126" s="152">
        <f t="shared" si="24"/>
        <v>0</v>
      </c>
      <c r="L126" s="152">
        <f t="shared" si="25"/>
        <v>0</v>
      </c>
      <c r="M126" s="155">
        <f t="shared" si="26"/>
        <v>0</v>
      </c>
      <c r="X126" s="1"/>
    </row>
    <row r="127" spans="2:24" x14ac:dyDescent="0.25">
      <c r="B127" s="76">
        <v>14</v>
      </c>
      <c r="C127" s="77">
        <f t="shared" si="16"/>
        <v>0</v>
      </c>
      <c r="D127" s="79">
        <f t="shared" si="17"/>
        <v>0</v>
      </c>
      <c r="E127" s="79">
        <f t="shared" si="18"/>
        <v>0</v>
      </c>
      <c r="F127" s="79">
        <f t="shared" si="19"/>
        <v>0</v>
      </c>
      <c r="G127" s="79">
        <f t="shared" si="20"/>
        <v>0</v>
      </c>
      <c r="H127" s="83">
        <f t="shared" si="21"/>
        <v>0</v>
      </c>
      <c r="I127" s="154">
        <f t="shared" si="22"/>
        <v>0</v>
      </c>
      <c r="J127" s="152">
        <f t="shared" si="23"/>
        <v>0</v>
      </c>
      <c r="K127" s="152">
        <f t="shared" si="24"/>
        <v>0</v>
      </c>
      <c r="L127" s="152">
        <f t="shared" si="25"/>
        <v>0</v>
      </c>
      <c r="M127" s="155">
        <f t="shared" si="26"/>
        <v>0</v>
      </c>
      <c r="X127" s="1"/>
    </row>
    <row r="128" spans="2:24" x14ac:dyDescent="0.25">
      <c r="B128" s="76">
        <v>15</v>
      </c>
      <c r="C128" s="77">
        <f t="shared" si="16"/>
        <v>0</v>
      </c>
      <c r="D128" s="79">
        <f t="shared" si="17"/>
        <v>0</v>
      </c>
      <c r="E128" s="79">
        <f t="shared" si="18"/>
        <v>0</v>
      </c>
      <c r="F128" s="79">
        <f t="shared" si="19"/>
        <v>0</v>
      </c>
      <c r="G128" s="79">
        <f t="shared" si="20"/>
        <v>0</v>
      </c>
      <c r="H128" s="83">
        <f t="shared" si="21"/>
        <v>0</v>
      </c>
      <c r="I128" s="154">
        <f t="shared" si="22"/>
        <v>0</v>
      </c>
      <c r="J128" s="152">
        <f t="shared" si="23"/>
        <v>0</v>
      </c>
      <c r="K128" s="152">
        <f t="shared" si="24"/>
        <v>0</v>
      </c>
      <c r="L128" s="152">
        <f t="shared" si="25"/>
        <v>0</v>
      </c>
      <c r="M128" s="155">
        <f t="shared" si="26"/>
        <v>0</v>
      </c>
      <c r="X128" s="1"/>
    </row>
    <row r="129" spans="2:24" x14ac:dyDescent="0.25">
      <c r="B129" s="76">
        <v>16</v>
      </c>
      <c r="C129" s="77">
        <f t="shared" si="16"/>
        <v>0</v>
      </c>
      <c r="D129" s="79">
        <f t="shared" si="17"/>
        <v>0</v>
      </c>
      <c r="E129" s="79">
        <f t="shared" si="18"/>
        <v>0</v>
      </c>
      <c r="F129" s="79">
        <f t="shared" si="19"/>
        <v>0</v>
      </c>
      <c r="G129" s="79">
        <f t="shared" si="20"/>
        <v>0</v>
      </c>
      <c r="H129" s="83">
        <f t="shared" si="21"/>
        <v>0</v>
      </c>
      <c r="I129" s="154">
        <f t="shared" si="22"/>
        <v>0</v>
      </c>
      <c r="J129" s="152">
        <f t="shared" si="23"/>
        <v>0</v>
      </c>
      <c r="K129" s="152">
        <f t="shared" si="24"/>
        <v>0</v>
      </c>
      <c r="L129" s="152">
        <f t="shared" si="25"/>
        <v>0</v>
      </c>
      <c r="M129" s="155">
        <f t="shared" si="26"/>
        <v>0</v>
      </c>
      <c r="X129" s="1"/>
    </row>
    <row r="130" spans="2:24" x14ac:dyDescent="0.25">
      <c r="B130" s="76">
        <v>17</v>
      </c>
      <c r="C130" s="77">
        <f t="shared" si="16"/>
        <v>0</v>
      </c>
      <c r="D130" s="79">
        <f t="shared" si="17"/>
        <v>0</v>
      </c>
      <c r="E130" s="79">
        <f t="shared" si="18"/>
        <v>0</v>
      </c>
      <c r="F130" s="79">
        <f t="shared" si="19"/>
        <v>0</v>
      </c>
      <c r="G130" s="79">
        <f t="shared" si="20"/>
        <v>0</v>
      </c>
      <c r="H130" s="83">
        <f t="shared" si="21"/>
        <v>0</v>
      </c>
      <c r="I130" s="154">
        <f t="shared" si="22"/>
        <v>0</v>
      </c>
      <c r="J130" s="152">
        <f t="shared" si="23"/>
        <v>0</v>
      </c>
      <c r="K130" s="152">
        <f t="shared" si="24"/>
        <v>0</v>
      </c>
      <c r="L130" s="152">
        <f t="shared" si="25"/>
        <v>0</v>
      </c>
      <c r="M130" s="155">
        <f t="shared" si="26"/>
        <v>0</v>
      </c>
      <c r="X130" s="1"/>
    </row>
    <row r="131" spans="2:24" x14ac:dyDescent="0.25">
      <c r="B131" s="76">
        <v>18</v>
      </c>
      <c r="C131" s="77">
        <f t="shared" si="16"/>
        <v>0</v>
      </c>
      <c r="D131" s="79">
        <f t="shared" si="17"/>
        <v>0</v>
      </c>
      <c r="E131" s="79">
        <f t="shared" si="18"/>
        <v>0</v>
      </c>
      <c r="F131" s="79">
        <f t="shared" si="19"/>
        <v>0</v>
      </c>
      <c r="G131" s="79">
        <f t="shared" si="20"/>
        <v>0</v>
      </c>
      <c r="H131" s="83">
        <f t="shared" si="21"/>
        <v>0</v>
      </c>
      <c r="I131" s="154">
        <f t="shared" si="22"/>
        <v>0</v>
      </c>
      <c r="J131" s="152">
        <f t="shared" si="23"/>
        <v>0</v>
      </c>
      <c r="K131" s="152">
        <f t="shared" si="24"/>
        <v>0</v>
      </c>
      <c r="L131" s="152">
        <f t="shared" si="25"/>
        <v>0</v>
      </c>
      <c r="M131" s="155">
        <f t="shared" si="26"/>
        <v>0</v>
      </c>
      <c r="X131" s="1"/>
    </row>
    <row r="132" spans="2:24" ht="15.75" x14ac:dyDescent="0.25">
      <c r="B132" s="236" t="s">
        <v>44</v>
      </c>
      <c r="C132" s="237">
        <f t="shared" ref="C132:M132" si="27">SUM(C114:C131)</f>
        <v>0</v>
      </c>
      <c r="D132" s="231">
        <f t="shared" si="27"/>
        <v>0</v>
      </c>
      <c r="E132" s="232">
        <f t="shared" si="27"/>
        <v>0</v>
      </c>
      <c r="F132" s="232">
        <f t="shared" si="27"/>
        <v>0</v>
      </c>
      <c r="G132" s="233">
        <f t="shared" si="27"/>
        <v>0</v>
      </c>
      <c r="H132" s="234">
        <f t="shared" si="27"/>
        <v>0</v>
      </c>
      <c r="I132" s="234">
        <f t="shared" si="27"/>
        <v>0</v>
      </c>
      <c r="J132" s="234">
        <f t="shared" si="27"/>
        <v>0</v>
      </c>
      <c r="K132" s="234">
        <f t="shared" si="27"/>
        <v>0</v>
      </c>
      <c r="L132" s="234">
        <f t="shared" si="27"/>
        <v>0</v>
      </c>
      <c r="M132" s="235">
        <f t="shared" si="27"/>
        <v>0</v>
      </c>
      <c r="X132" s="1"/>
    </row>
    <row r="133" spans="2:24" x14ac:dyDescent="0.25">
      <c r="C133" s="2"/>
      <c r="E133" s="88"/>
      <c r="H133" s="2"/>
      <c r="L133" s="1"/>
      <c r="M133" s="37"/>
      <c r="X133" s="1"/>
    </row>
    <row r="134" spans="2:24" ht="21" x14ac:dyDescent="0.25">
      <c r="B134" s="222">
        <f>EMPRESA!C39</f>
        <v>0</v>
      </c>
      <c r="C134" s="2"/>
      <c r="E134" s="88"/>
      <c r="H134" s="2"/>
      <c r="L134" s="1"/>
      <c r="M134" s="37"/>
      <c r="X134" s="1"/>
    </row>
    <row r="135" spans="2:24" x14ac:dyDescent="0.25">
      <c r="B135" s="527" t="s">
        <v>129</v>
      </c>
      <c r="C135" s="528" t="s">
        <v>130</v>
      </c>
      <c r="D135" s="530" t="s">
        <v>131</v>
      </c>
      <c r="E135" s="531"/>
      <c r="F135" s="531"/>
      <c r="G135" s="531"/>
      <c r="H135" s="532"/>
      <c r="I135" s="530" t="s">
        <v>153</v>
      </c>
      <c r="J135" s="531"/>
      <c r="K135" s="531"/>
      <c r="L135" s="531"/>
      <c r="M135" s="532"/>
      <c r="X135" s="1"/>
    </row>
    <row r="136" spans="2:24" ht="45" x14ac:dyDescent="0.25">
      <c r="B136" s="528"/>
      <c r="C136" s="528"/>
      <c r="D136" s="227" t="s">
        <v>132</v>
      </c>
      <c r="E136" s="228" t="s">
        <v>133</v>
      </c>
      <c r="F136" s="227" t="s">
        <v>134</v>
      </c>
      <c r="G136" s="343" t="s">
        <v>325</v>
      </c>
      <c r="H136" s="227" t="s">
        <v>135</v>
      </c>
      <c r="I136" s="227" t="s">
        <v>132</v>
      </c>
      <c r="J136" s="227" t="s">
        <v>133</v>
      </c>
      <c r="K136" s="227" t="s">
        <v>134</v>
      </c>
      <c r="L136" s="284" t="s">
        <v>288</v>
      </c>
      <c r="M136" s="227" t="s">
        <v>152</v>
      </c>
      <c r="X136" s="1"/>
    </row>
    <row r="137" spans="2:24" x14ac:dyDescent="0.25">
      <c r="B137" s="76">
        <v>1</v>
      </c>
      <c r="C137" s="77">
        <f t="shared" ref="C137:C154" si="28">+H137+M137</f>
        <v>0</v>
      </c>
      <c r="D137" s="79">
        <f t="shared" ref="D137:D154" si="29">SUMIFS(K$9:K$23,M$9:M$23,B137,B$9:B$23,$B$134)</f>
        <v>0</v>
      </c>
      <c r="E137" s="80">
        <f t="shared" ref="E137:E154" si="30">SUMIFS(K$28:K$42,M$28:M$42,B137,B$28:B$42,$B$134)</f>
        <v>0</v>
      </c>
      <c r="F137" s="80">
        <f t="shared" ref="F137:F154" si="31">SUMIFS(K$47:K$61,M$47:M$61,B137,B$47:B$61,$B$134)</f>
        <v>0</v>
      </c>
      <c r="G137" s="80">
        <f t="shared" ref="G137:G154" si="32">SUMIFS(K$66:K$80,M$66:M$80,B137,B$66:B$80,$B$134)</f>
        <v>0</v>
      </c>
      <c r="H137" s="78">
        <f>SUM(D137:G137)</f>
        <v>0</v>
      </c>
      <c r="I137" s="148">
        <f t="shared" ref="I137:I154" si="33">SUMIFS(L$9:L$23,M$9:M$23,B137,B$9:B$23,$B$134)</f>
        <v>0</v>
      </c>
      <c r="J137" s="149">
        <f t="shared" ref="J137:J154" si="34">SUMIFS(L$28:L$42,M$28:M$42,B137,B$28:B$42,$B$134)</f>
        <v>0</v>
      </c>
      <c r="K137" s="152">
        <f t="shared" ref="K137:K154" si="35">SUMIFS(L$47:L$61,M$47:M$61,B137,B$47:B$61,$B$134)</f>
        <v>0</v>
      </c>
      <c r="L137" s="149">
        <f t="shared" ref="L137:L154" si="36">SUMIFS(L$66:L$80,M$66:M$80,B137,B$66:B$80,$B$134)</f>
        <v>0</v>
      </c>
      <c r="M137" s="150">
        <f>SUM(I137:L137)</f>
        <v>0</v>
      </c>
      <c r="X137" s="1"/>
    </row>
    <row r="138" spans="2:24" x14ac:dyDescent="0.25">
      <c r="B138" s="76">
        <v>2</v>
      </c>
      <c r="C138" s="77">
        <f t="shared" si="28"/>
        <v>0</v>
      </c>
      <c r="D138" s="79">
        <f t="shared" si="29"/>
        <v>0</v>
      </c>
      <c r="E138" s="80">
        <f t="shared" si="30"/>
        <v>0</v>
      </c>
      <c r="F138" s="80">
        <f t="shared" si="31"/>
        <v>0</v>
      </c>
      <c r="G138" s="80">
        <f t="shared" si="32"/>
        <v>0</v>
      </c>
      <c r="H138" s="81">
        <f t="shared" ref="H138:H154" si="37">SUM(D138:G138)</f>
        <v>0</v>
      </c>
      <c r="I138" s="151">
        <f t="shared" si="33"/>
        <v>0</v>
      </c>
      <c r="J138" s="152">
        <f t="shared" si="34"/>
        <v>0</v>
      </c>
      <c r="K138" s="152">
        <f t="shared" si="35"/>
        <v>0</v>
      </c>
      <c r="L138" s="152">
        <f t="shared" si="36"/>
        <v>0</v>
      </c>
      <c r="M138" s="153">
        <f t="shared" ref="M138:M154" si="38">SUM(I138:L138)</f>
        <v>0</v>
      </c>
      <c r="X138" s="1"/>
    </row>
    <row r="139" spans="2:24" x14ac:dyDescent="0.25">
      <c r="B139" s="76">
        <v>3</v>
      </c>
      <c r="C139" s="77">
        <f t="shared" si="28"/>
        <v>0</v>
      </c>
      <c r="D139" s="79">
        <f t="shared" si="29"/>
        <v>0</v>
      </c>
      <c r="E139" s="80">
        <f t="shared" si="30"/>
        <v>0</v>
      </c>
      <c r="F139" s="80">
        <f t="shared" si="31"/>
        <v>0</v>
      </c>
      <c r="G139" s="80">
        <f t="shared" si="32"/>
        <v>0</v>
      </c>
      <c r="H139" s="81">
        <f t="shared" si="37"/>
        <v>0</v>
      </c>
      <c r="I139" s="151">
        <f t="shared" si="33"/>
        <v>0</v>
      </c>
      <c r="J139" s="152">
        <f t="shared" si="34"/>
        <v>0</v>
      </c>
      <c r="K139" s="152">
        <f t="shared" si="35"/>
        <v>0</v>
      </c>
      <c r="L139" s="152">
        <f t="shared" si="36"/>
        <v>0</v>
      </c>
      <c r="M139" s="153">
        <f t="shared" si="38"/>
        <v>0</v>
      </c>
      <c r="X139" s="1"/>
    </row>
    <row r="140" spans="2:24" x14ac:dyDescent="0.25">
      <c r="B140" s="76">
        <v>4</v>
      </c>
      <c r="C140" s="77">
        <f t="shared" si="28"/>
        <v>0</v>
      </c>
      <c r="D140" s="79">
        <f t="shared" si="29"/>
        <v>0</v>
      </c>
      <c r="E140" s="80">
        <f t="shared" si="30"/>
        <v>0</v>
      </c>
      <c r="F140" s="80">
        <f t="shared" si="31"/>
        <v>0</v>
      </c>
      <c r="G140" s="80">
        <f t="shared" si="32"/>
        <v>0</v>
      </c>
      <c r="H140" s="81">
        <f t="shared" si="37"/>
        <v>0</v>
      </c>
      <c r="I140" s="151">
        <f t="shared" si="33"/>
        <v>0</v>
      </c>
      <c r="J140" s="152">
        <f t="shared" si="34"/>
        <v>0</v>
      </c>
      <c r="K140" s="152">
        <f t="shared" si="35"/>
        <v>0</v>
      </c>
      <c r="L140" s="152">
        <f t="shared" si="36"/>
        <v>0</v>
      </c>
      <c r="M140" s="153">
        <f t="shared" si="38"/>
        <v>0</v>
      </c>
      <c r="X140" s="1"/>
    </row>
    <row r="141" spans="2:24" x14ac:dyDescent="0.25">
      <c r="B141" s="76">
        <v>5</v>
      </c>
      <c r="C141" s="77">
        <f t="shared" si="28"/>
        <v>0</v>
      </c>
      <c r="D141" s="79">
        <f t="shared" si="29"/>
        <v>0</v>
      </c>
      <c r="E141" s="80">
        <f t="shared" si="30"/>
        <v>0</v>
      </c>
      <c r="F141" s="80">
        <f t="shared" si="31"/>
        <v>0</v>
      </c>
      <c r="G141" s="80">
        <f t="shared" si="32"/>
        <v>0</v>
      </c>
      <c r="H141" s="81">
        <f t="shared" si="37"/>
        <v>0</v>
      </c>
      <c r="I141" s="151">
        <f t="shared" si="33"/>
        <v>0</v>
      </c>
      <c r="J141" s="152">
        <f t="shared" si="34"/>
        <v>0</v>
      </c>
      <c r="K141" s="152">
        <f t="shared" si="35"/>
        <v>0</v>
      </c>
      <c r="L141" s="152">
        <f t="shared" si="36"/>
        <v>0</v>
      </c>
      <c r="M141" s="153">
        <f t="shared" si="38"/>
        <v>0</v>
      </c>
      <c r="X141" s="1"/>
    </row>
    <row r="142" spans="2:24" x14ac:dyDescent="0.25">
      <c r="B142" s="76">
        <v>6</v>
      </c>
      <c r="C142" s="77">
        <f t="shared" si="28"/>
        <v>0</v>
      </c>
      <c r="D142" s="79">
        <f t="shared" si="29"/>
        <v>0</v>
      </c>
      <c r="E142" s="80">
        <f t="shared" si="30"/>
        <v>0</v>
      </c>
      <c r="F142" s="80">
        <f t="shared" si="31"/>
        <v>0</v>
      </c>
      <c r="G142" s="80">
        <f t="shared" si="32"/>
        <v>0</v>
      </c>
      <c r="H142" s="81">
        <f t="shared" si="37"/>
        <v>0</v>
      </c>
      <c r="I142" s="151">
        <f t="shared" si="33"/>
        <v>0</v>
      </c>
      <c r="J142" s="152">
        <f t="shared" si="34"/>
        <v>0</v>
      </c>
      <c r="K142" s="152">
        <f t="shared" si="35"/>
        <v>0</v>
      </c>
      <c r="L142" s="152">
        <f t="shared" si="36"/>
        <v>0</v>
      </c>
      <c r="M142" s="153">
        <f t="shared" si="38"/>
        <v>0</v>
      </c>
      <c r="X142" s="1"/>
    </row>
    <row r="143" spans="2:24" x14ac:dyDescent="0.25">
      <c r="B143" s="76">
        <v>7</v>
      </c>
      <c r="C143" s="77">
        <f t="shared" si="28"/>
        <v>0</v>
      </c>
      <c r="D143" s="79">
        <f t="shared" si="29"/>
        <v>0</v>
      </c>
      <c r="E143" s="80">
        <f t="shared" si="30"/>
        <v>0</v>
      </c>
      <c r="F143" s="80">
        <f t="shared" si="31"/>
        <v>0</v>
      </c>
      <c r="G143" s="80">
        <f t="shared" si="32"/>
        <v>0</v>
      </c>
      <c r="H143" s="81">
        <f t="shared" si="37"/>
        <v>0</v>
      </c>
      <c r="I143" s="151">
        <f t="shared" si="33"/>
        <v>0</v>
      </c>
      <c r="J143" s="152">
        <f t="shared" si="34"/>
        <v>0</v>
      </c>
      <c r="K143" s="152">
        <f t="shared" si="35"/>
        <v>0</v>
      </c>
      <c r="L143" s="152">
        <f t="shared" si="36"/>
        <v>0</v>
      </c>
      <c r="M143" s="153">
        <f t="shared" si="38"/>
        <v>0</v>
      </c>
      <c r="X143" s="1"/>
    </row>
    <row r="144" spans="2:24" x14ac:dyDescent="0.25">
      <c r="B144" s="76">
        <v>8</v>
      </c>
      <c r="C144" s="77">
        <f t="shared" si="28"/>
        <v>0</v>
      </c>
      <c r="D144" s="79">
        <f t="shared" si="29"/>
        <v>0</v>
      </c>
      <c r="E144" s="80">
        <f t="shared" si="30"/>
        <v>0</v>
      </c>
      <c r="F144" s="80">
        <f t="shared" si="31"/>
        <v>0</v>
      </c>
      <c r="G144" s="80">
        <f t="shared" si="32"/>
        <v>0</v>
      </c>
      <c r="H144" s="81">
        <f t="shared" si="37"/>
        <v>0</v>
      </c>
      <c r="I144" s="151">
        <f t="shared" si="33"/>
        <v>0</v>
      </c>
      <c r="J144" s="152">
        <f t="shared" si="34"/>
        <v>0</v>
      </c>
      <c r="K144" s="152">
        <f t="shared" si="35"/>
        <v>0</v>
      </c>
      <c r="L144" s="152">
        <f t="shared" si="36"/>
        <v>0</v>
      </c>
      <c r="M144" s="153">
        <f t="shared" si="38"/>
        <v>0</v>
      </c>
      <c r="X144" s="1"/>
    </row>
    <row r="145" spans="2:24" x14ac:dyDescent="0.25">
      <c r="B145" s="76">
        <v>9</v>
      </c>
      <c r="C145" s="77">
        <f t="shared" si="28"/>
        <v>0</v>
      </c>
      <c r="D145" s="79">
        <f t="shared" si="29"/>
        <v>0</v>
      </c>
      <c r="E145" s="80">
        <f t="shared" si="30"/>
        <v>0</v>
      </c>
      <c r="F145" s="80">
        <f t="shared" si="31"/>
        <v>0</v>
      </c>
      <c r="G145" s="80">
        <f t="shared" si="32"/>
        <v>0</v>
      </c>
      <c r="H145" s="81">
        <f t="shared" si="37"/>
        <v>0</v>
      </c>
      <c r="I145" s="151">
        <f t="shared" si="33"/>
        <v>0</v>
      </c>
      <c r="J145" s="152">
        <f t="shared" si="34"/>
        <v>0</v>
      </c>
      <c r="K145" s="152">
        <f t="shared" si="35"/>
        <v>0</v>
      </c>
      <c r="L145" s="152">
        <f t="shared" si="36"/>
        <v>0</v>
      </c>
      <c r="M145" s="153">
        <f t="shared" si="38"/>
        <v>0</v>
      </c>
      <c r="X145" s="1"/>
    </row>
    <row r="146" spans="2:24" x14ac:dyDescent="0.25">
      <c r="B146" s="76">
        <v>10</v>
      </c>
      <c r="C146" s="77">
        <f t="shared" si="28"/>
        <v>0</v>
      </c>
      <c r="D146" s="79">
        <f t="shared" si="29"/>
        <v>0</v>
      </c>
      <c r="E146" s="80">
        <f t="shared" si="30"/>
        <v>0</v>
      </c>
      <c r="F146" s="80">
        <f t="shared" si="31"/>
        <v>0</v>
      </c>
      <c r="G146" s="80">
        <f t="shared" si="32"/>
        <v>0</v>
      </c>
      <c r="H146" s="81">
        <f t="shared" si="37"/>
        <v>0</v>
      </c>
      <c r="I146" s="151">
        <f t="shared" si="33"/>
        <v>0</v>
      </c>
      <c r="J146" s="152">
        <f t="shared" si="34"/>
        <v>0</v>
      </c>
      <c r="K146" s="152">
        <f t="shared" si="35"/>
        <v>0</v>
      </c>
      <c r="L146" s="152">
        <f t="shared" si="36"/>
        <v>0</v>
      </c>
      <c r="M146" s="153">
        <f t="shared" si="38"/>
        <v>0</v>
      </c>
      <c r="X146" s="1"/>
    </row>
    <row r="147" spans="2:24" x14ac:dyDescent="0.25">
      <c r="B147" s="76">
        <v>11</v>
      </c>
      <c r="C147" s="77">
        <f t="shared" si="28"/>
        <v>0</v>
      </c>
      <c r="D147" s="79">
        <f t="shared" si="29"/>
        <v>0</v>
      </c>
      <c r="E147" s="80">
        <f t="shared" si="30"/>
        <v>0</v>
      </c>
      <c r="F147" s="80">
        <f t="shared" si="31"/>
        <v>0</v>
      </c>
      <c r="G147" s="80">
        <f t="shared" si="32"/>
        <v>0</v>
      </c>
      <c r="H147" s="81">
        <f t="shared" si="37"/>
        <v>0</v>
      </c>
      <c r="I147" s="151">
        <f t="shared" si="33"/>
        <v>0</v>
      </c>
      <c r="J147" s="152">
        <f t="shared" si="34"/>
        <v>0</v>
      </c>
      <c r="K147" s="152">
        <f t="shared" si="35"/>
        <v>0</v>
      </c>
      <c r="L147" s="152">
        <f t="shared" si="36"/>
        <v>0</v>
      </c>
      <c r="M147" s="153">
        <f t="shared" si="38"/>
        <v>0</v>
      </c>
      <c r="X147" s="1"/>
    </row>
    <row r="148" spans="2:24" x14ac:dyDescent="0.25">
      <c r="B148" s="76">
        <v>12</v>
      </c>
      <c r="C148" s="77">
        <f t="shared" si="28"/>
        <v>0</v>
      </c>
      <c r="D148" s="79">
        <f t="shared" si="29"/>
        <v>0</v>
      </c>
      <c r="E148" s="80">
        <f t="shared" si="30"/>
        <v>0</v>
      </c>
      <c r="F148" s="80">
        <f t="shared" si="31"/>
        <v>0</v>
      </c>
      <c r="G148" s="80">
        <f t="shared" si="32"/>
        <v>0</v>
      </c>
      <c r="H148" s="81">
        <f t="shared" si="37"/>
        <v>0</v>
      </c>
      <c r="I148" s="151">
        <f t="shared" si="33"/>
        <v>0</v>
      </c>
      <c r="J148" s="152">
        <f t="shared" si="34"/>
        <v>0</v>
      </c>
      <c r="K148" s="152">
        <f t="shared" si="35"/>
        <v>0</v>
      </c>
      <c r="L148" s="152">
        <f t="shared" si="36"/>
        <v>0</v>
      </c>
      <c r="M148" s="153">
        <f t="shared" si="38"/>
        <v>0</v>
      </c>
      <c r="X148" s="1"/>
    </row>
    <row r="149" spans="2:24" x14ac:dyDescent="0.25">
      <c r="B149" s="76">
        <v>13</v>
      </c>
      <c r="C149" s="77">
        <f t="shared" si="28"/>
        <v>0</v>
      </c>
      <c r="D149" s="79">
        <f t="shared" si="29"/>
        <v>0</v>
      </c>
      <c r="E149" s="80">
        <f t="shared" si="30"/>
        <v>0</v>
      </c>
      <c r="F149" s="80">
        <f t="shared" si="31"/>
        <v>0</v>
      </c>
      <c r="G149" s="82">
        <f t="shared" si="32"/>
        <v>0</v>
      </c>
      <c r="H149" s="83">
        <f t="shared" si="37"/>
        <v>0</v>
      </c>
      <c r="I149" s="154">
        <f t="shared" si="33"/>
        <v>0</v>
      </c>
      <c r="J149" s="152">
        <f t="shared" si="34"/>
        <v>0</v>
      </c>
      <c r="K149" s="152">
        <f t="shared" si="35"/>
        <v>0</v>
      </c>
      <c r="L149" s="152">
        <f t="shared" si="36"/>
        <v>0</v>
      </c>
      <c r="M149" s="155">
        <f t="shared" si="38"/>
        <v>0</v>
      </c>
      <c r="X149" s="1"/>
    </row>
    <row r="150" spans="2:24" x14ac:dyDescent="0.25">
      <c r="B150" s="76">
        <v>14</v>
      </c>
      <c r="C150" s="77">
        <f t="shared" si="28"/>
        <v>0</v>
      </c>
      <c r="D150" s="79">
        <f t="shared" si="29"/>
        <v>0</v>
      </c>
      <c r="E150" s="80">
        <f t="shared" si="30"/>
        <v>0</v>
      </c>
      <c r="F150" s="80">
        <f t="shared" si="31"/>
        <v>0</v>
      </c>
      <c r="G150" s="82">
        <f t="shared" si="32"/>
        <v>0</v>
      </c>
      <c r="H150" s="83">
        <f t="shared" si="37"/>
        <v>0</v>
      </c>
      <c r="I150" s="154">
        <f t="shared" si="33"/>
        <v>0</v>
      </c>
      <c r="J150" s="152">
        <f t="shared" si="34"/>
        <v>0</v>
      </c>
      <c r="K150" s="152">
        <f t="shared" si="35"/>
        <v>0</v>
      </c>
      <c r="L150" s="152">
        <f t="shared" si="36"/>
        <v>0</v>
      </c>
      <c r="M150" s="155">
        <f t="shared" si="38"/>
        <v>0</v>
      </c>
      <c r="X150" s="1"/>
    </row>
    <row r="151" spans="2:24" x14ac:dyDescent="0.25">
      <c r="B151" s="76">
        <v>15</v>
      </c>
      <c r="C151" s="77">
        <f t="shared" si="28"/>
        <v>0</v>
      </c>
      <c r="D151" s="79">
        <f t="shared" si="29"/>
        <v>0</v>
      </c>
      <c r="E151" s="80">
        <f t="shared" si="30"/>
        <v>0</v>
      </c>
      <c r="F151" s="80">
        <f t="shared" si="31"/>
        <v>0</v>
      </c>
      <c r="G151" s="82">
        <f t="shared" si="32"/>
        <v>0</v>
      </c>
      <c r="H151" s="83">
        <f t="shared" si="37"/>
        <v>0</v>
      </c>
      <c r="I151" s="154">
        <f t="shared" si="33"/>
        <v>0</v>
      </c>
      <c r="J151" s="152">
        <f t="shared" si="34"/>
        <v>0</v>
      </c>
      <c r="K151" s="152">
        <f t="shared" si="35"/>
        <v>0</v>
      </c>
      <c r="L151" s="152">
        <f t="shared" si="36"/>
        <v>0</v>
      </c>
      <c r="M151" s="155">
        <f t="shared" si="38"/>
        <v>0</v>
      </c>
      <c r="X151" s="1"/>
    </row>
    <row r="152" spans="2:24" x14ac:dyDescent="0.25">
      <c r="B152" s="76">
        <v>16</v>
      </c>
      <c r="C152" s="77">
        <f t="shared" si="28"/>
        <v>0</v>
      </c>
      <c r="D152" s="79">
        <f t="shared" si="29"/>
        <v>0</v>
      </c>
      <c r="E152" s="80">
        <f t="shared" si="30"/>
        <v>0</v>
      </c>
      <c r="F152" s="80">
        <f t="shared" si="31"/>
        <v>0</v>
      </c>
      <c r="G152" s="82">
        <f t="shared" si="32"/>
        <v>0</v>
      </c>
      <c r="H152" s="83">
        <f t="shared" si="37"/>
        <v>0</v>
      </c>
      <c r="I152" s="154">
        <f t="shared" si="33"/>
        <v>0</v>
      </c>
      <c r="J152" s="152">
        <f t="shared" si="34"/>
        <v>0</v>
      </c>
      <c r="K152" s="152">
        <f t="shared" si="35"/>
        <v>0</v>
      </c>
      <c r="L152" s="152">
        <f t="shared" si="36"/>
        <v>0</v>
      </c>
      <c r="M152" s="155">
        <f t="shared" si="38"/>
        <v>0</v>
      </c>
      <c r="X152" s="1"/>
    </row>
    <row r="153" spans="2:24" x14ac:dyDescent="0.25">
      <c r="B153" s="76">
        <v>17</v>
      </c>
      <c r="C153" s="77">
        <f t="shared" si="28"/>
        <v>0</v>
      </c>
      <c r="D153" s="79">
        <f t="shared" si="29"/>
        <v>0</v>
      </c>
      <c r="E153" s="80">
        <f t="shared" si="30"/>
        <v>0</v>
      </c>
      <c r="F153" s="80">
        <f t="shared" si="31"/>
        <v>0</v>
      </c>
      <c r="G153" s="82">
        <f t="shared" si="32"/>
        <v>0</v>
      </c>
      <c r="H153" s="83">
        <f t="shared" si="37"/>
        <v>0</v>
      </c>
      <c r="I153" s="154">
        <f t="shared" si="33"/>
        <v>0</v>
      </c>
      <c r="J153" s="152">
        <f t="shared" si="34"/>
        <v>0</v>
      </c>
      <c r="K153" s="152">
        <f t="shared" si="35"/>
        <v>0</v>
      </c>
      <c r="L153" s="152">
        <f t="shared" si="36"/>
        <v>0</v>
      </c>
      <c r="M153" s="155">
        <f t="shared" si="38"/>
        <v>0</v>
      </c>
      <c r="X153" s="1"/>
    </row>
    <row r="154" spans="2:24" x14ac:dyDescent="0.25">
      <c r="B154" s="76">
        <v>18</v>
      </c>
      <c r="C154" s="77">
        <f t="shared" si="28"/>
        <v>0</v>
      </c>
      <c r="D154" s="79">
        <f t="shared" si="29"/>
        <v>0</v>
      </c>
      <c r="E154" s="80">
        <f t="shared" si="30"/>
        <v>0</v>
      </c>
      <c r="F154" s="80">
        <f t="shared" si="31"/>
        <v>0</v>
      </c>
      <c r="G154" s="82">
        <f t="shared" si="32"/>
        <v>0</v>
      </c>
      <c r="H154" s="83">
        <f t="shared" si="37"/>
        <v>0</v>
      </c>
      <c r="I154" s="154">
        <f t="shared" si="33"/>
        <v>0</v>
      </c>
      <c r="J154" s="152">
        <f t="shared" si="34"/>
        <v>0</v>
      </c>
      <c r="K154" s="152">
        <f t="shared" si="35"/>
        <v>0</v>
      </c>
      <c r="L154" s="152">
        <f t="shared" si="36"/>
        <v>0</v>
      </c>
      <c r="M154" s="155">
        <f t="shared" si="38"/>
        <v>0</v>
      </c>
      <c r="X154" s="1"/>
    </row>
    <row r="155" spans="2:24" ht="15.75" collapsed="1" x14ac:dyDescent="0.25">
      <c r="B155" s="236" t="s">
        <v>44</v>
      </c>
      <c r="C155" s="237">
        <f t="shared" ref="C155:M155" si="39">SUM(C137:C154)</f>
        <v>0</v>
      </c>
      <c r="D155" s="231">
        <f t="shared" si="39"/>
        <v>0</v>
      </c>
      <c r="E155" s="232">
        <f t="shared" si="39"/>
        <v>0</v>
      </c>
      <c r="F155" s="232">
        <f t="shared" si="39"/>
        <v>0</v>
      </c>
      <c r="G155" s="233">
        <f t="shared" si="39"/>
        <v>0</v>
      </c>
      <c r="H155" s="234">
        <f t="shared" si="39"/>
        <v>0</v>
      </c>
      <c r="I155" s="234">
        <f t="shared" si="39"/>
        <v>0</v>
      </c>
      <c r="J155" s="234">
        <f t="shared" si="39"/>
        <v>0</v>
      </c>
      <c r="K155" s="234">
        <f t="shared" si="39"/>
        <v>0</v>
      </c>
      <c r="L155" s="234">
        <f t="shared" si="39"/>
        <v>0</v>
      </c>
      <c r="M155" s="235">
        <f t="shared" si="39"/>
        <v>0</v>
      </c>
      <c r="X155" s="1"/>
    </row>
    <row r="156" spans="2:24" x14ac:dyDescent="0.25">
      <c r="C156" s="2"/>
      <c r="E156" s="88"/>
      <c r="H156" s="2"/>
      <c r="L156" s="1"/>
      <c r="M156" s="37"/>
      <c r="X156" s="1"/>
    </row>
    <row r="157" spans="2:24" ht="21" x14ac:dyDescent="0.25">
      <c r="B157" s="222">
        <f>EMPRESA!C52</f>
        <v>0</v>
      </c>
      <c r="C157" s="2"/>
      <c r="E157" s="88"/>
      <c r="H157" s="2"/>
      <c r="L157" s="1"/>
      <c r="M157" s="37"/>
      <c r="X157" s="1"/>
    </row>
    <row r="158" spans="2:24" x14ac:dyDescent="0.25">
      <c r="B158" s="539" t="s">
        <v>129</v>
      </c>
      <c r="C158" s="540" t="s">
        <v>130</v>
      </c>
      <c r="D158" s="541" t="s">
        <v>131</v>
      </c>
      <c r="E158" s="542"/>
      <c r="F158" s="542"/>
      <c r="G158" s="542"/>
      <c r="H158" s="543"/>
      <c r="I158" s="541" t="s">
        <v>153</v>
      </c>
      <c r="J158" s="542"/>
      <c r="K158" s="542"/>
      <c r="L158" s="542"/>
      <c r="M158" s="543"/>
      <c r="X158" s="1"/>
    </row>
    <row r="159" spans="2:24" ht="45" x14ac:dyDescent="0.25">
      <c r="B159" s="540"/>
      <c r="C159" s="540"/>
      <c r="D159" s="238" t="s">
        <v>132</v>
      </c>
      <c r="E159" s="239" t="s">
        <v>133</v>
      </c>
      <c r="F159" s="238" t="s">
        <v>134</v>
      </c>
      <c r="G159" s="343" t="s">
        <v>325</v>
      </c>
      <c r="H159" s="238" t="s">
        <v>135</v>
      </c>
      <c r="I159" s="238" t="s">
        <v>132</v>
      </c>
      <c r="J159" s="238" t="s">
        <v>133</v>
      </c>
      <c r="K159" s="238" t="s">
        <v>134</v>
      </c>
      <c r="L159" s="284" t="s">
        <v>288</v>
      </c>
      <c r="M159" s="238" t="s">
        <v>152</v>
      </c>
      <c r="X159" s="1"/>
    </row>
    <row r="160" spans="2:24" x14ac:dyDescent="0.25">
      <c r="B160" s="76">
        <v>1</v>
      </c>
      <c r="C160" s="77">
        <f t="shared" ref="C160:C177" si="40">+H160+M160</f>
        <v>0</v>
      </c>
      <c r="D160" s="79">
        <f t="shared" ref="D160:D177" si="41">SUMIFS(K$9:K$23,M$9:M$23,B160,B$9:B$23,$B$157)</f>
        <v>0</v>
      </c>
      <c r="E160" s="80">
        <f t="shared" ref="E160:E177" si="42">SUMIFS(K$28:K$42,M$28:M$42,B160,B$28:B$42,$B$157)</f>
        <v>0</v>
      </c>
      <c r="F160" s="80">
        <f t="shared" ref="F160:F177" si="43">SUMIFS(K$47:K$61,M$47:M$61,B160,B$47:B$61,$B$157)</f>
        <v>0</v>
      </c>
      <c r="G160" s="80">
        <f t="shared" ref="G160:G177" si="44">SUMIFS(K$66:K$80,M$66:M$80,B160,B$66:B$80,$B$157)</f>
        <v>0</v>
      </c>
      <c r="H160" s="78">
        <f>SUM(D160:G160)</f>
        <v>0</v>
      </c>
      <c r="I160" s="148">
        <f t="shared" ref="I160:I177" si="45">SUMIFS(L$9:L$23,M$9:M$23,B160,B$9:B$23,$B$157)</f>
        <v>0</v>
      </c>
      <c r="J160" s="149">
        <f t="shared" ref="J160:J177" si="46">SUMIFS(L$28:L$42,M$28:M$42,B160,B$28:B$42,$B$157)</f>
        <v>0</v>
      </c>
      <c r="K160" s="152">
        <f t="shared" ref="K160:K177" si="47">SUMIFS(L$47:L$61,M$47:M$61,B160,B$47:B$61,$B$157)</f>
        <v>0</v>
      </c>
      <c r="L160" s="149">
        <f t="shared" ref="L160:L177" si="48">SUMIFS(L$66:L$80,M$66:M$80,B160,B$66:B$80,$B$157)</f>
        <v>0</v>
      </c>
      <c r="M160" s="150">
        <f>SUM(I160:L160)</f>
        <v>0</v>
      </c>
      <c r="X160" s="1"/>
    </row>
    <row r="161" spans="2:24" x14ac:dyDescent="0.25">
      <c r="B161" s="76">
        <v>2</v>
      </c>
      <c r="C161" s="77">
        <f t="shared" si="40"/>
        <v>0</v>
      </c>
      <c r="D161" s="79">
        <f t="shared" si="41"/>
        <v>0</v>
      </c>
      <c r="E161" s="80">
        <f t="shared" si="42"/>
        <v>0</v>
      </c>
      <c r="F161" s="80">
        <f t="shared" si="43"/>
        <v>0</v>
      </c>
      <c r="G161" s="80">
        <f t="shared" si="44"/>
        <v>0</v>
      </c>
      <c r="H161" s="81">
        <f t="shared" ref="H161:H177" si="49">+SUM(D161:G161)</f>
        <v>0</v>
      </c>
      <c r="I161" s="151">
        <f t="shared" si="45"/>
        <v>0</v>
      </c>
      <c r="J161" s="152">
        <f t="shared" si="46"/>
        <v>0</v>
      </c>
      <c r="K161" s="152">
        <f t="shared" si="47"/>
        <v>0</v>
      </c>
      <c r="L161" s="152">
        <f t="shared" si="48"/>
        <v>0</v>
      </c>
      <c r="M161" s="153">
        <f t="shared" ref="M161:M177" si="50">SUM(I161:L161)</f>
        <v>0</v>
      </c>
      <c r="X161" s="1"/>
    </row>
    <row r="162" spans="2:24" x14ac:dyDescent="0.25">
      <c r="B162" s="76">
        <v>3</v>
      </c>
      <c r="C162" s="77">
        <f t="shared" si="40"/>
        <v>0</v>
      </c>
      <c r="D162" s="79">
        <f t="shared" si="41"/>
        <v>0</v>
      </c>
      <c r="E162" s="80">
        <f t="shared" si="42"/>
        <v>0</v>
      </c>
      <c r="F162" s="80">
        <f t="shared" si="43"/>
        <v>0</v>
      </c>
      <c r="G162" s="80">
        <f t="shared" si="44"/>
        <v>0</v>
      </c>
      <c r="H162" s="81">
        <f t="shared" si="49"/>
        <v>0</v>
      </c>
      <c r="I162" s="151">
        <f t="shared" si="45"/>
        <v>0</v>
      </c>
      <c r="J162" s="152">
        <f t="shared" si="46"/>
        <v>0</v>
      </c>
      <c r="K162" s="152">
        <f t="shared" si="47"/>
        <v>0</v>
      </c>
      <c r="L162" s="152">
        <f t="shared" si="48"/>
        <v>0</v>
      </c>
      <c r="M162" s="153">
        <f t="shared" si="50"/>
        <v>0</v>
      </c>
      <c r="X162" s="1"/>
    </row>
    <row r="163" spans="2:24" x14ac:dyDescent="0.25">
      <c r="B163" s="76">
        <v>4</v>
      </c>
      <c r="C163" s="77">
        <f t="shared" si="40"/>
        <v>0</v>
      </c>
      <c r="D163" s="79">
        <f t="shared" si="41"/>
        <v>0</v>
      </c>
      <c r="E163" s="80">
        <f t="shared" si="42"/>
        <v>0</v>
      </c>
      <c r="F163" s="80">
        <f t="shared" si="43"/>
        <v>0</v>
      </c>
      <c r="G163" s="80">
        <f t="shared" si="44"/>
        <v>0</v>
      </c>
      <c r="H163" s="81">
        <f t="shared" si="49"/>
        <v>0</v>
      </c>
      <c r="I163" s="151">
        <f t="shared" si="45"/>
        <v>0</v>
      </c>
      <c r="J163" s="152">
        <f t="shared" si="46"/>
        <v>0</v>
      </c>
      <c r="K163" s="152">
        <f t="shared" si="47"/>
        <v>0</v>
      </c>
      <c r="L163" s="152">
        <f t="shared" si="48"/>
        <v>0</v>
      </c>
      <c r="M163" s="153">
        <f t="shared" si="50"/>
        <v>0</v>
      </c>
      <c r="X163" s="1"/>
    </row>
    <row r="164" spans="2:24" x14ac:dyDescent="0.25">
      <c r="B164" s="76">
        <v>5</v>
      </c>
      <c r="C164" s="77">
        <f t="shared" si="40"/>
        <v>0</v>
      </c>
      <c r="D164" s="79">
        <f t="shared" si="41"/>
        <v>0</v>
      </c>
      <c r="E164" s="80">
        <f t="shared" si="42"/>
        <v>0</v>
      </c>
      <c r="F164" s="80">
        <f t="shared" si="43"/>
        <v>0</v>
      </c>
      <c r="G164" s="80">
        <f t="shared" si="44"/>
        <v>0</v>
      </c>
      <c r="H164" s="81">
        <f t="shared" si="49"/>
        <v>0</v>
      </c>
      <c r="I164" s="151">
        <f t="shared" si="45"/>
        <v>0</v>
      </c>
      <c r="J164" s="152">
        <f t="shared" si="46"/>
        <v>0</v>
      </c>
      <c r="K164" s="152">
        <f t="shared" si="47"/>
        <v>0</v>
      </c>
      <c r="L164" s="152">
        <f t="shared" si="48"/>
        <v>0</v>
      </c>
      <c r="M164" s="153">
        <f t="shared" si="50"/>
        <v>0</v>
      </c>
      <c r="X164" s="1"/>
    </row>
    <row r="165" spans="2:24" x14ac:dyDescent="0.25">
      <c r="B165" s="76">
        <v>6</v>
      </c>
      <c r="C165" s="77">
        <f t="shared" si="40"/>
        <v>0</v>
      </c>
      <c r="D165" s="79">
        <f t="shared" si="41"/>
        <v>0</v>
      </c>
      <c r="E165" s="80">
        <f t="shared" si="42"/>
        <v>0</v>
      </c>
      <c r="F165" s="80">
        <f t="shared" si="43"/>
        <v>0</v>
      </c>
      <c r="G165" s="80">
        <f t="shared" si="44"/>
        <v>0</v>
      </c>
      <c r="H165" s="81">
        <f t="shared" si="49"/>
        <v>0</v>
      </c>
      <c r="I165" s="151">
        <f t="shared" si="45"/>
        <v>0</v>
      </c>
      <c r="J165" s="152">
        <f t="shared" si="46"/>
        <v>0</v>
      </c>
      <c r="K165" s="152">
        <f t="shared" si="47"/>
        <v>0</v>
      </c>
      <c r="L165" s="152">
        <f t="shared" si="48"/>
        <v>0</v>
      </c>
      <c r="M165" s="153">
        <f t="shared" si="50"/>
        <v>0</v>
      </c>
      <c r="X165" s="1"/>
    </row>
    <row r="166" spans="2:24" x14ac:dyDescent="0.25">
      <c r="B166" s="76">
        <v>7</v>
      </c>
      <c r="C166" s="77">
        <f t="shared" si="40"/>
        <v>0</v>
      </c>
      <c r="D166" s="79">
        <f t="shared" si="41"/>
        <v>0</v>
      </c>
      <c r="E166" s="80">
        <f t="shared" si="42"/>
        <v>0</v>
      </c>
      <c r="F166" s="80">
        <f t="shared" si="43"/>
        <v>0</v>
      </c>
      <c r="G166" s="80">
        <f t="shared" si="44"/>
        <v>0</v>
      </c>
      <c r="H166" s="81">
        <f t="shared" si="49"/>
        <v>0</v>
      </c>
      <c r="I166" s="151">
        <f t="shared" si="45"/>
        <v>0</v>
      </c>
      <c r="J166" s="152">
        <f t="shared" si="46"/>
        <v>0</v>
      </c>
      <c r="K166" s="152">
        <f t="shared" si="47"/>
        <v>0</v>
      </c>
      <c r="L166" s="152">
        <f t="shared" si="48"/>
        <v>0</v>
      </c>
      <c r="M166" s="153">
        <f t="shared" si="50"/>
        <v>0</v>
      </c>
      <c r="X166" s="1"/>
    </row>
    <row r="167" spans="2:24" x14ac:dyDescent="0.25">
      <c r="B167" s="76">
        <v>8</v>
      </c>
      <c r="C167" s="77">
        <f t="shared" si="40"/>
        <v>0</v>
      </c>
      <c r="D167" s="79">
        <f t="shared" si="41"/>
        <v>0</v>
      </c>
      <c r="E167" s="80">
        <f t="shared" si="42"/>
        <v>0</v>
      </c>
      <c r="F167" s="80">
        <f t="shared" si="43"/>
        <v>0</v>
      </c>
      <c r="G167" s="80">
        <f t="shared" si="44"/>
        <v>0</v>
      </c>
      <c r="H167" s="81">
        <f t="shared" si="49"/>
        <v>0</v>
      </c>
      <c r="I167" s="151">
        <f t="shared" si="45"/>
        <v>0</v>
      </c>
      <c r="J167" s="152">
        <f t="shared" si="46"/>
        <v>0</v>
      </c>
      <c r="K167" s="152">
        <f t="shared" si="47"/>
        <v>0</v>
      </c>
      <c r="L167" s="152">
        <f t="shared" si="48"/>
        <v>0</v>
      </c>
      <c r="M167" s="153">
        <f t="shared" si="50"/>
        <v>0</v>
      </c>
      <c r="X167" s="1"/>
    </row>
    <row r="168" spans="2:24" x14ac:dyDescent="0.25">
      <c r="B168" s="76">
        <v>9</v>
      </c>
      <c r="C168" s="77">
        <f t="shared" si="40"/>
        <v>0</v>
      </c>
      <c r="D168" s="79">
        <f t="shared" si="41"/>
        <v>0</v>
      </c>
      <c r="E168" s="80">
        <f t="shared" si="42"/>
        <v>0</v>
      </c>
      <c r="F168" s="80">
        <f t="shared" si="43"/>
        <v>0</v>
      </c>
      <c r="G168" s="80">
        <f t="shared" si="44"/>
        <v>0</v>
      </c>
      <c r="H168" s="81">
        <f t="shared" si="49"/>
        <v>0</v>
      </c>
      <c r="I168" s="151">
        <f t="shared" si="45"/>
        <v>0</v>
      </c>
      <c r="J168" s="152">
        <f t="shared" si="46"/>
        <v>0</v>
      </c>
      <c r="K168" s="152">
        <f t="shared" si="47"/>
        <v>0</v>
      </c>
      <c r="L168" s="152">
        <f t="shared" si="48"/>
        <v>0</v>
      </c>
      <c r="M168" s="153">
        <f t="shared" si="50"/>
        <v>0</v>
      </c>
      <c r="X168" s="1"/>
    </row>
    <row r="169" spans="2:24" x14ac:dyDescent="0.25">
      <c r="B169" s="76">
        <v>10</v>
      </c>
      <c r="C169" s="77">
        <f t="shared" si="40"/>
        <v>0</v>
      </c>
      <c r="D169" s="79">
        <f t="shared" si="41"/>
        <v>0</v>
      </c>
      <c r="E169" s="80">
        <f t="shared" si="42"/>
        <v>0</v>
      </c>
      <c r="F169" s="80">
        <f t="shared" si="43"/>
        <v>0</v>
      </c>
      <c r="G169" s="80">
        <f t="shared" si="44"/>
        <v>0</v>
      </c>
      <c r="H169" s="81">
        <f t="shared" si="49"/>
        <v>0</v>
      </c>
      <c r="I169" s="151">
        <f t="shared" si="45"/>
        <v>0</v>
      </c>
      <c r="J169" s="152">
        <f t="shared" si="46"/>
        <v>0</v>
      </c>
      <c r="K169" s="152">
        <f t="shared" si="47"/>
        <v>0</v>
      </c>
      <c r="L169" s="152">
        <f t="shared" si="48"/>
        <v>0</v>
      </c>
      <c r="M169" s="153">
        <f t="shared" si="50"/>
        <v>0</v>
      </c>
      <c r="X169" s="1"/>
    </row>
    <row r="170" spans="2:24" x14ac:dyDescent="0.25">
      <c r="B170" s="76">
        <v>11</v>
      </c>
      <c r="C170" s="77">
        <f t="shared" si="40"/>
        <v>0</v>
      </c>
      <c r="D170" s="79">
        <f t="shared" si="41"/>
        <v>0</v>
      </c>
      <c r="E170" s="80">
        <f t="shared" si="42"/>
        <v>0</v>
      </c>
      <c r="F170" s="80">
        <f t="shared" si="43"/>
        <v>0</v>
      </c>
      <c r="G170" s="80">
        <f t="shared" si="44"/>
        <v>0</v>
      </c>
      <c r="H170" s="81">
        <f t="shared" si="49"/>
        <v>0</v>
      </c>
      <c r="I170" s="151">
        <f t="shared" si="45"/>
        <v>0</v>
      </c>
      <c r="J170" s="152">
        <f t="shared" si="46"/>
        <v>0</v>
      </c>
      <c r="K170" s="152">
        <f t="shared" si="47"/>
        <v>0</v>
      </c>
      <c r="L170" s="152">
        <f t="shared" si="48"/>
        <v>0</v>
      </c>
      <c r="M170" s="153">
        <f t="shared" si="50"/>
        <v>0</v>
      </c>
      <c r="X170" s="1"/>
    </row>
    <row r="171" spans="2:24" x14ac:dyDescent="0.25">
      <c r="B171" s="76">
        <v>12</v>
      </c>
      <c r="C171" s="77">
        <f t="shared" si="40"/>
        <v>0</v>
      </c>
      <c r="D171" s="79">
        <f t="shared" si="41"/>
        <v>0</v>
      </c>
      <c r="E171" s="80">
        <f t="shared" si="42"/>
        <v>0</v>
      </c>
      <c r="F171" s="80">
        <f t="shared" si="43"/>
        <v>0</v>
      </c>
      <c r="G171" s="80">
        <f t="shared" si="44"/>
        <v>0</v>
      </c>
      <c r="H171" s="81">
        <f t="shared" si="49"/>
        <v>0</v>
      </c>
      <c r="I171" s="151">
        <f t="shared" si="45"/>
        <v>0</v>
      </c>
      <c r="J171" s="152">
        <f t="shared" si="46"/>
        <v>0</v>
      </c>
      <c r="K171" s="152">
        <f t="shared" si="47"/>
        <v>0</v>
      </c>
      <c r="L171" s="152">
        <f t="shared" si="48"/>
        <v>0</v>
      </c>
      <c r="M171" s="153">
        <f t="shared" si="50"/>
        <v>0</v>
      </c>
      <c r="X171" s="1"/>
    </row>
    <row r="172" spans="2:24" x14ac:dyDescent="0.25">
      <c r="B172" s="76">
        <v>13</v>
      </c>
      <c r="C172" s="77">
        <f t="shared" si="40"/>
        <v>0</v>
      </c>
      <c r="D172" s="79">
        <f t="shared" si="41"/>
        <v>0</v>
      </c>
      <c r="E172" s="80">
        <f t="shared" si="42"/>
        <v>0</v>
      </c>
      <c r="F172" s="80">
        <f t="shared" si="43"/>
        <v>0</v>
      </c>
      <c r="G172" s="82">
        <f t="shared" si="44"/>
        <v>0</v>
      </c>
      <c r="H172" s="83">
        <f t="shared" si="49"/>
        <v>0</v>
      </c>
      <c r="I172" s="154">
        <f t="shared" si="45"/>
        <v>0</v>
      </c>
      <c r="J172" s="152">
        <f t="shared" si="46"/>
        <v>0</v>
      </c>
      <c r="K172" s="152">
        <f t="shared" si="47"/>
        <v>0</v>
      </c>
      <c r="L172" s="152">
        <f t="shared" si="48"/>
        <v>0</v>
      </c>
      <c r="M172" s="155">
        <f t="shared" si="50"/>
        <v>0</v>
      </c>
      <c r="X172" s="1"/>
    </row>
    <row r="173" spans="2:24" x14ac:dyDescent="0.25">
      <c r="B173" s="76">
        <v>14</v>
      </c>
      <c r="C173" s="77">
        <f t="shared" si="40"/>
        <v>0</v>
      </c>
      <c r="D173" s="79">
        <f t="shared" si="41"/>
        <v>0</v>
      </c>
      <c r="E173" s="80">
        <f t="shared" si="42"/>
        <v>0</v>
      </c>
      <c r="F173" s="80">
        <f t="shared" si="43"/>
        <v>0</v>
      </c>
      <c r="G173" s="82">
        <f t="shared" si="44"/>
        <v>0</v>
      </c>
      <c r="H173" s="83">
        <f t="shared" si="49"/>
        <v>0</v>
      </c>
      <c r="I173" s="154">
        <f t="shared" si="45"/>
        <v>0</v>
      </c>
      <c r="J173" s="152">
        <f t="shared" si="46"/>
        <v>0</v>
      </c>
      <c r="K173" s="152">
        <f t="shared" si="47"/>
        <v>0</v>
      </c>
      <c r="L173" s="152">
        <f t="shared" si="48"/>
        <v>0</v>
      </c>
      <c r="M173" s="155">
        <f t="shared" si="50"/>
        <v>0</v>
      </c>
      <c r="X173" s="1"/>
    </row>
    <row r="174" spans="2:24" x14ac:dyDescent="0.25">
      <c r="B174" s="76">
        <v>15</v>
      </c>
      <c r="C174" s="77">
        <f t="shared" si="40"/>
        <v>0</v>
      </c>
      <c r="D174" s="79">
        <f t="shared" si="41"/>
        <v>0</v>
      </c>
      <c r="E174" s="80">
        <f t="shared" si="42"/>
        <v>0</v>
      </c>
      <c r="F174" s="80">
        <f t="shared" si="43"/>
        <v>0</v>
      </c>
      <c r="G174" s="82">
        <f t="shared" si="44"/>
        <v>0</v>
      </c>
      <c r="H174" s="83">
        <f t="shared" si="49"/>
        <v>0</v>
      </c>
      <c r="I174" s="154">
        <f t="shared" si="45"/>
        <v>0</v>
      </c>
      <c r="J174" s="152">
        <f t="shared" si="46"/>
        <v>0</v>
      </c>
      <c r="K174" s="152">
        <f t="shared" si="47"/>
        <v>0</v>
      </c>
      <c r="L174" s="152">
        <f t="shared" si="48"/>
        <v>0</v>
      </c>
      <c r="M174" s="155">
        <f t="shared" si="50"/>
        <v>0</v>
      </c>
      <c r="X174" s="1"/>
    </row>
    <row r="175" spans="2:24" x14ac:dyDescent="0.25">
      <c r="B175" s="76">
        <v>16</v>
      </c>
      <c r="C175" s="77">
        <f t="shared" si="40"/>
        <v>0</v>
      </c>
      <c r="D175" s="79">
        <f t="shared" si="41"/>
        <v>0</v>
      </c>
      <c r="E175" s="80">
        <f t="shared" si="42"/>
        <v>0</v>
      </c>
      <c r="F175" s="80">
        <f t="shared" si="43"/>
        <v>0</v>
      </c>
      <c r="G175" s="82">
        <f t="shared" si="44"/>
        <v>0</v>
      </c>
      <c r="H175" s="83">
        <f t="shared" si="49"/>
        <v>0</v>
      </c>
      <c r="I175" s="154">
        <f t="shared" si="45"/>
        <v>0</v>
      </c>
      <c r="J175" s="152">
        <f t="shared" si="46"/>
        <v>0</v>
      </c>
      <c r="K175" s="152">
        <f t="shared" si="47"/>
        <v>0</v>
      </c>
      <c r="L175" s="152">
        <f t="shared" si="48"/>
        <v>0</v>
      </c>
      <c r="M175" s="155">
        <f t="shared" si="50"/>
        <v>0</v>
      </c>
      <c r="X175" s="1"/>
    </row>
    <row r="176" spans="2:24" x14ac:dyDescent="0.25">
      <c r="B176" s="76">
        <v>17</v>
      </c>
      <c r="C176" s="77">
        <f t="shared" si="40"/>
        <v>0</v>
      </c>
      <c r="D176" s="79">
        <f t="shared" si="41"/>
        <v>0</v>
      </c>
      <c r="E176" s="80">
        <f t="shared" si="42"/>
        <v>0</v>
      </c>
      <c r="F176" s="80">
        <f t="shared" si="43"/>
        <v>0</v>
      </c>
      <c r="G176" s="82">
        <f t="shared" si="44"/>
        <v>0</v>
      </c>
      <c r="H176" s="83">
        <f t="shared" si="49"/>
        <v>0</v>
      </c>
      <c r="I176" s="154">
        <f t="shared" si="45"/>
        <v>0</v>
      </c>
      <c r="J176" s="152">
        <f t="shared" si="46"/>
        <v>0</v>
      </c>
      <c r="K176" s="152">
        <f t="shared" si="47"/>
        <v>0</v>
      </c>
      <c r="L176" s="152">
        <f t="shared" si="48"/>
        <v>0</v>
      </c>
      <c r="M176" s="155">
        <f t="shared" si="50"/>
        <v>0</v>
      </c>
      <c r="X176" s="1"/>
    </row>
    <row r="177" spans="2:24" x14ac:dyDescent="0.25">
      <c r="B177" s="76">
        <v>18</v>
      </c>
      <c r="C177" s="77">
        <f t="shared" si="40"/>
        <v>0</v>
      </c>
      <c r="D177" s="79">
        <f t="shared" si="41"/>
        <v>0</v>
      </c>
      <c r="E177" s="80">
        <f t="shared" si="42"/>
        <v>0</v>
      </c>
      <c r="F177" s="80">
        <f t="shared" si="43"/>
        <v>0</v>
      </c>
      <c r="G177" s="82">
        <f t="shared" si="44"/>
        <v>0</v>
      </c>
      <c r="H177" s="83">
        <f t="shared" si="49"/>
        <v>0</v>
      </c>
      <c r="I177" s="154">
        <f t="shared" si="45"/>
        <v>0</v>
      </c>
      <c r="J177" s="152">
        <f t="shared" si="46"/>
        <v>0</v>
      </c>
      <c r="K177" s="152">
        <f t="shared" si="47"/>
        <v>0</v>
      </c>
      <c r="L177" s="152">
        <f t="shared" si="48"/>
        <v>0</v>
      </c>
      <c r="M177" s="155">
        <f t="shared" si="50"/>
        <v>0</v>
      </c>
      <c r="X177" s="1"/>
    </row>
    <row r="178" spans="2:24" ht="15.75" collapsed="1" x14ac:dyDescent="0.25">
      <c r="B178" s="236" t="s">
        <v>44</v>
      </c>
      <c r="C178" s="237">
        <f t="shared" ref="C178:M178" si="51">SUM(C160:C177)</f>
        <v>0</v>
      </c>
      <c r="D178" s="231">
        <f t="shared" si="51"/>
        <v>0</v>
      </c>
      <c r="E178" s="232">
        <f t="shared" si="51"/>
        <v>0</v>
      </c>
      <c r="F178" s="232">
        <f t="shared" si="51"/>
        <v>0</v>
      </c>
      <c r="G178" s="233">
        <f t="shared" si="51"/>
        <v>0</v>
      </c>
      <c r="H178" s="234">
        <f t="shared" si="51"/>
        <v>0</v>
      </c>
      <c r="I178" s="234">
        <f t="shared" si="51"/>
        <v>0</v>
      </c>
      <c r="J178" s="234">
        <f t="shared" si="51"/>
        <v>0</v>
      </c>
      <c r="K178" s="234">
        <f t="shared" si="51"/>
        <v>0</v>
      </c>
      <c r="L178" s="234">
        <f t="shared" si="51"/>
        <v>0</v>
      </c>
      <c r="M178" s="235">
        <f t="shared" si="51"/>
        <v>0</v>
      </c>
      <c r="X178" s="1"/>
    </row>
    <row r="179" spans="2:24" x14ac:dyDescent="0.25">
      <c r="C179" s="2"/>
      <c r="E179" s="88"/>
      <c r="H179" s="2"/>
      <c r="L179" s="1"/>
      <c r="M179" s="37"/>
      <c r="X179" s="1"/>
    </row>
    <row r="180" spans="2:24" x14ac:dyDescent="0.25">
      <c r="C180" s="2"/>
      <c r="E180" s="88"/>
      <c r="H180" s="2"/>
      <c r="L180" s="1"/>
      <c r="M180" s="37"/>
      <c r="X180" s="1"/>
    </row>
    <row r="181" spans="2:24" x14ac:dyDescent="0.25">
      <c r="C181" s="2"/>
      <c r="E181" s="88"/>
      <c r="H181" s="2"/>
      <c r="L181" s="1"/>
      <c r="M181" s="37"/>
      <c r="X181" s="1"/>
    </row>
    <row r="182" spans="2:24" x14ac:dyDescent="0.25">
      <c r="C182" s="2"/>
      <c r="E182" s="88"/>
      <c r="H182" s="2"/>
      <c r="L182" s="1"/>
      <c r="M182" s="37"/>
      <c r="X182" s="1"/>
    </row>
    <row r="183" spans="2:24" x14ac:dyDescent="0.25">
      <c r="C183" s="2"/>
      <c r="E183" s="88"/>
      <c r="H183" s="2"/>
      <c r="L183" s="1"/>
      <c r="M183" s="37"/>
      <c r="X183" s="1"/>
    </row>
    <row r="184" spans="2:24" x14ac:dyDescent="0.25">
      <c r="C184" s="2"/>
      <c r="E184" s="88"/>
      <c r="H184" s="2"/>
      <c r="L184" s="1"/>
      <c r="M184" s="37"/>
      <c r="X184" s="1"/>
    </row>
    <row r="185" spans="2:24" x14ac:dyDescent="0.25">
      <c r="C185" s="2"/>
      <c r="E185" s="88"/>
      <c r="H185" s="2"/>
      <c r="L185" s="1"/>
      <c r="M185" s="37"/>
      <c r="X185" s="1"/>
    </row>
    <row r="186" spans="2:24" x14ac:dyDescent="0.25">
      <c r="C186" s="2"/>
      <c r="E186" s="88"/>
      <c r="H186" s="2"/>
      <c r="L186" s="1"/>
      <c r="M186" s="37"/>
      <c r="X186" s="1"/>
    </row>
    <row r="187" spans="2:24" x14ac:dyDescent="0.25">
      <c r="C187" s="2"/>
      <c r="E187" s="88"/>
      <c r="H187" s="2"/>
      <c r="L187" s="1"/>
      <c r="M187" s="37"/>
      <c r="X187" s="1"/>
    </row>
    <row r="188" spans="2:24" x14ac:dyDescent="0.25">
      <c r="C188" s="2"/>
      <c r="E188" s="88"/>
      <c r="H188" s="2"/>
      <c r="L188" s="1"/>
      <c r="M188" s="37"/>
      <c r="X188" s="1"/>
    </row>
    <row r="189" spans="2:24" x14ac:dyDescent="0.25">
      <c r="C189" s="2"/>
      <c r="E189" s="88"/>
      <c r="H189" s="2"/>
      <c r="L189" s="1"/>
      <c r="M189" s="37"/>
      <c r="X189" s="1"/>
    </row>
    <row r="190" spans="2:24" x14ac:dyDescent="0.25">
      <c r="C190" s="2"/>
      <c r="E190" s="88"/>
      <c r="H190" s="2"/>
      <c r="L190" s="1"/>
      <c r="M190" s="37"/>
      <c r="X190" s="1"/>
    </row>
  </sheetData>
  <dataConsolidate/>
  <mergeCells count="124">
    <mergeCell ref="B2:F2"/>
    <mergeCell ref="B158:B159"/>
    <mergeCell ref="C158:C159"/>
    <mergeCell ref="D158:H158"/>
    <mergeCell ref="I158:M158"/>
    <mergeCell ref="B112:B113"/>
    <mergeCell ref="C112:C113"/>
    <mergeCell ref="D112:H112"/>
    <mergeCell ref="I112:M112"/>
    <mergeCell ref="B135:B136"/>
    <mergeCell ref="C135:C136"/>
    <mergeCell ref="D135:H135"/>
    <mergeCell ref="I135:M135"/>
    <mergeCell ref="E8:F8"/>
    <mergeCell ref="E9:F9"/>
    <mergeCell ref="E10:F10"/>
    <mergeCell ref="E26:K26"/>
    <mergeCell ref="E22:F22"/>
    <mergeCell ref="E15:F15"/>
    <mergeCell ref="E16:F16"/>
    <mergeCell ref="F7:J7"/>
    <mergeCell ref="E17:F17"/>
    <mergeCell ref="E18:F18"/>
    <mergeCell ref="E19:F19"/>
    <mergeCell ref="E20:F20"/>
    <mergeCell ref="E21:F21"/>
    <mergeCell ref="E11:F11"/>
    <mergeCell ref="E12:F12"/>
    <mergeCell ref="E13:F13"/>
    <mergeCell ref="E14:F14"/>
    <mergeCell ref="E23:F23"/>
    <mergeCell ref="G24:I24"/>
    <mergeCell ref="E27:F27"/>
    <mergeCell ref="E28:F28"/>
    <mergeCell ref="E41:F41"/>
    <mergeCell ref="E42:F42"/>
    <mergeCell ref="E29:F29"/>
    <mergeCell ref="E30:F30"/>
    <mergeCell ref="E31:F31"/>
    <mergeCell ref="E32:F32"/>
    <mergeCell ref="E33:F33"/>
    <mergeCell ref="E34:F34"/>
    <mergeCell ref="E47:F47"/>
    <mergeCell ref="G47:H47"/>
    <mergeCell ref="E48:F48"/>
    <mergeCell ref="G43:I43"/>
    <mergeCell ref="E46:F46"/>
    <mergeCell ref="G46:H46"/>
    <mergeCell ref="E35:F35"/>
    <mergeCell ref="E36:F36"/>
    <mergeCell ref="E37:F37"/>
    <mergeCell ref="E38:F38"/>
    <mergeCell ref="E39:F39"/>
    <mergeCell ref="E40:F40"/>
    <mergeCell ref="F45:J45"/>
    <mergeCell ref="E58:F58"/>
    <mergeCell ref="G58:H58"/>
    <mergeCell ref="E53:F53"/>
    <mergeCell ref="G53:H53"/>
    <mergeCell ref="E54:F54"/>
    <mergeCell ref="G54:H54"/>
    <mergeCell ref="E55:F55"/>
    <mergeCell ref="G55:H55"/>
    <mergeCell ref="G48:H48"/>
    <mergeCell ref="E49:F49"/>
    <mergeCell ref="G49:H49"/>
    <mergeCell ref="E56:F56"/>
    <mergeCell ref="G56:H56"/>
    <mergeCell ref="E57:F57"/>
    <mergeCell ref="G57:H57"/>
    <mergeCell ref="E50:F50"/>
    <mergeCell ref="G50:H50"/>
    <mergeCell ref="E51:F51"/>
    <mergeCell ref="G51:H51"/>
    <mergeCell ref="E52:F52"/>
    <mergeCell ref="G52:H52"/>
    <mergeCell ref="G62:I62"/>
    <mergeCell ref="E65:F65"/>
    <mergeCell ref="G65:H65"/>
    <mergeCell ref="E66:F66"/>
    <mergeCell ref="G66:H66"/>
    <mergeCell ref="E59:F59"/>
    <mergeCell ref="G59:H59"/>
    <mergeCell ref="E60:F60"/>
    <mergeCell ref="G60:H60"/>
    <mergeCell ref="E61:F61"/>
    <mergeCell ref="B3:F3"/>
    <mergeCell ref="B89:B90"/>
    <mergeCell ref="C89:C90"/>
    <mergeCell ref="C84:L84"/>
    <mergeCell ref="C85:L85"/>
    <mergeCell ref="D89:H89"/>
    <mergeCell ref="I89:M89"/>
    <mergeCell ref="E79:F79"/>
    <mergeCell ref="G79:H79"/>
    <mergeCell ref="E80:F80"/>
    <mergeCell ref="E72:F72"/>
    <mergeCell ref="G72:H72"/>
    <mergeCell ref="E67:F67"/>
    <mergeCell ref="G67:H67"/>
    <mergeCell ref="E68:F68"/>
    <mergeCell ref="G68:H68"/>
    <mergeCell ref="E69:F69"/>
    <mergeCell ref="G69:H69"/>
    <mergeCell ref="G61:H61"/>
    <mergeCell ref="F64:K64"/>
    <mergeCell ref="E70:F70"/>
    <mergeCell ref="G70:H70"/>
    <mergeCell ref="E71:F71"/>
    <mergeCell ref="G71:H71"/>
    <mergeCell ref="E73:F73"/>
    <mergeCell ref="G73:H73"/>
    <mergeCell ref="E74:F74"/>
    <mergeCell ref="G74:H74"/>
    <mergeCell ref="E75:F75"/>
    <mergeCell ref="G75:H75"/>
    <mergeCell ref="G80:H80"/>
    <mergeCell ref="G81:I81"/>
    <mergeCell ref="E76:F76"/>
    <mergeCell ref="G76:H76"/>
    <mergeCell ref="E77:F77"/>
    <mergeCell ref="G77:H77"/>
    <mergeCell ref="E78:F78"/>
    <mergeCell ref="G78:H78"/>
  </mergeCells>
  <conditionalFormatting sqref="D11:D23">
    <cfRule type="expression" dxfId="107" priority="121">
      <formula>IF((W11&lt;&gt;0)*(D11=""),1,0)</formula>
    </cfRule>
  </conditionalFormatting>
  <conditionalFormatting sqref="D25 D44 D65">
    <cfRule type="cellIs" dxfId="106" priority="122" operator="equal">
      <formula>"ATENCIÓN: DE ACUERDO A BASES Y CONDICIONES DEBE ADJUNTAR PRESUPUESTOS POR EL COSTO TOTAL DE LOS BIENES DE CAPITAL ("&amp;DOLLAR(J24,0)&amp;")"</formula>
    </cfRule>
  </conditionalFormatting>
  <conditionalFormatting sqref="D44 D65">
    <cfRule type="cellIs" dxfId="105" priority="123" operator="equal">
      <formula>"ATENCIÓN: DE ACUERDO A BASES Y CONDICIONES DEBE ADJUNTAR PRESUPUESTOS POR EL COSTO TOTAL DE CONSTRUCCION E INSTALACIONES ("&amp;DOLLAR(J43,0)&amp;")"</formula>
    </cfRule>
  </conditionalFormatting>
  <conditionalFormatting sqref="I91 I161:I177 I138:I154 I115:I131">
    <cfRule type="expression" dxfId="104" priority="124">
      <formula>IF((B91&lt;&gt;"")*(I91=""),1,0)</formula>
    </cfRule>
  </conditionalFormatting>
  <conditionalFormatting sqref="I91 I161:I177 I138:I154 I115:I131">
    <cfRule type="expression" dxfId="103" priority="125">
      <formula>IF((D91&lt;&gt;"")*(I91=""),1,0)</formula>
    </cfRule>
  </conditionalFormatting>
  <conditionalFormatting sqref="D65">
    <cfRule type="cellIs" dxfId="102" priority="126" operator="equal">
      <formula>"ATENCIÓN: DE ACUERDO A BASES Y CONDICIONES DEBE ADJUNTAR PRESUPUESTOS POR EL COSTO TOTAL DE CONSULTORIAS Y SERV. PROF. ("&amp;DOLLAR(J63,0)&amp;")"</formula>
    </cfRule>
  </conditionalFormatting>
  <conditionalFormatting sqref="M29:M42 M10:M23">
    <cfRule type="expression" dxfId="101" priority="127">
      <formula>IF((J10&lt;&gt;"")*(M10=""),1,0)</formula>
    </cfRule>
  </conditionalFormatting>
  <conditionalFormatting sqref="D91:D108">
    <cfRule type="expression" dxfId="100" priority="129">
      <formula>IF((#REF!&lt;&gt;"")*(D91=""),1,0)</formula>
    </cfRule>
  </conditionalFormatting>
  <conditionalFormatting sqref="D81">
    <cfRule type="cellIs" dxfId="99" priority="130" operator="equal">
      <formula>"ATENCIÓN: DE ACUERDO A BASES Y CONDICIONES DEBE ADJUNTAR PRESUPUESTOS POR EL COSTO TOTAL DE LOS BIENES DE CAPITAL ("&amp;DOLLAR(#REF!,0)&amp;")"</formula>
    </cfRule>
  </conditionalFormatting>
  <conditionalFormatting sqref="D81">
    <cfRule type="cellIs" dxfId="98" priority="131" operator="equal">
      <formula>"ATENCIÓN: DE ACUERDO A BASES Y CONDICIONES DEBE ADJUNTAR PRESUPUESTOS POR EL COSTO TOTAL DE CONSTRUCCION E INSTALACIONES ("&amp;DOLLAR(#REF!,0)&amp;")"</formula>
    </cfRule>
  </conditionalFormatting>
  <conditionalFormatting sqref="D81">
    <cfRule type="cellIs" dxfId="97" priority="132" operator="equal">
      <formula>"ATENCIÓN: DE ACUERDO A BASES Y CONDICIONES DEBE ADJUNTAR PRESUPUESTOS POR EL COSTO TOTAL DE CONSULTORIAS Y SERV. PROF. ("&amp;DOLLAR(#REF!,0)&amp;")"</formula>
    </cfRule>
  </conditionalFormatting>
  <conditionalFormatting sqref="L62 L43 L81 L24">
    <cfRule type="cellIs" dxfId="96" priority="133" operator="equal">
      <formula>"ERROR"</formula>
    </cfRule>
  </conditionalFormatting>
  <conditionalFormatting sqref="D9:D23">
    <cfRule type="expression" dxfId="95" priority="112">
      <formula>IF((V9&lt;&gt;0)*(D9=""),1,0)</formula>
    </cfRule>
  </conditionalFormatting>
  <conditionalFormatting sqref="M9">
    <cfRule type="expression" dxfId="94" priority="104">
      <formula>IF((J9&lt;&gt;"")*(M9=""),1,0)</formula>
    </cfRule>
  </conditionalFormatting>
  <conditionalFormatting sqref="M28:M42">
    <cfRule type="expression" dxfId="93" priority="103">
      <formula>IF((J28&lt;&gt;"")*(M28=""),1,0)</formula>
    </cfRule>
  </conditionalFormatting>
  <conditionalFormatting sqref="M47:M61">
    <cfRule type="expression" dxfId="92" priority="102">
      <formula>IF((J47&lt;&gt;"")*(M47=""),1,0)</formula>
    </cfRule>
  </conditionalFormatting>
  <conditionalFormatting sqref="M66:M80">
    <cfRule type="expression" dxfId="91" priority="136">
      <formula>IF((N66&lt;&gt;"")*(M66=""),1,0)</formula>
    </cfRule>
  </conditionalFormatting>
  <conditionalFormatting sqref="D63">
    <cfRule type="cellIs" dxfId="90" priority="99" operator="equal">
      <formula>"ATENCIÓN: DE ACUERDO A BASES Y CONDICIONES DEBE ADJUNTAR PRESUPUESTOS POR EL COSTO TOTAL DE LOS BIENES DE CAPITAL ("&amp;DOLLAR(J62,0)&amp;")"</formula>
    </cfRule>
  </conditionalFormatting>
  <conditionalFormatting sqref="D82">
    <cfRule type="cellIs" dxfId="89" priority="98" operator="equal">
      <formula>"ATENCIÓN: DE ACUERDO A BASES Y CONDICIONES DEBE ADJUNTAR PRESUPUESTOS POR EL COSTO TOTAL DE LOS BIENES DE CAPITAL ("&amp;DOLLAR(J81,0)&amp;")"</formula>
    </cfRule>
  </conditionalFormatting>
  <conditionalFormatting sqref="C84">
    <cfRule type="cellIs" dxfId="88" priority="97" operator="equal">
      <formula>"ATENCIÓN: DE ACUERDO A BASES Y CONDICIONES DEBE ADJUNTAR PRESUPUESTOS POR EL COSTO TOTAL DE LOS BIENES DE CAPITAL ("&amp;DOLLAR(#REF!,0)&amp;")"</formula>
    </cfRule>
  </conditionalFormatting>
  <conditionalFormatting sqref="C85">
    <cfRule type="cellIs" dxfId="87" priority="96" operator="equal">
      <formula>"ATENCIÓN: DE ACUERDO A BASES Y CONDICIONES DEBE ADJUNTAR PRESUPUESTOS POR EL COSTO TOTAL DE LOS BIENES DE CAPITAL ("&amp;DOLLAR(I84,0)&amp;")"</formula>
    </cfRule>
  </conditionalFormatting>
  <conditionalFormatting sqref="D10:D23">
    <cfRule type="expression" dxfId="86" priority="95">
      <formula>IF((V10&lt;&gt;0)*(D10=""),1,0)</formula>
    </cfRule>
  </conditionalFormatting>
  <conditionalFormatting sqref="C9:C23">
    <cfRule type="expression" dxfId="85" priority="72">
      <formula>IF((U9&lt;&gt;0)*(C9=""),1,0)</formula>
    </cfRule>
  </conditionalFormatting>
  <conditionalFormatting sqref="D138:D154">
    <cfRule type="expression" dxfId="84" priority="58">
      <formula>IF((#REF!&lt;&gt;"")*(D138=""),1,0)</formula>
    </cfRule>
  </conditionalFormatting>
  <conditionalFormatting sqref="D161:D177">
    <cfRule type="expression" dxfId="83" priority="57">
      <formula>IF((#REF!&lt;&gt;"")*(D161=""),1,0)</formula>
    </cfRule>
  </conditionalFormatting>
  <conditionalFormatting sqref="E91:E108">
    <cfRule type="expression" dxfId="82" priority="56">
      <formula>IF((#REF!&lt;&gt;"")*(E91=""),1,0)</formula>
    </cfRule>
  </conditionalFormatting>
  <conditionalFormatting sqref="F91:F108">
    <cfRule type="expression" dxfId="81" priority="55">
      <formula>IF((#REF!&lt;&gt;"")*(F91=""),1,0)</formula>
    </cfRule>
  </conditionalFormatting>
  <conditionalFormatting sqref="G91:G108">
    <cfRule type="expression" dxfId="80" priority="54">
      <formula>IF((#REF!&lt;&gt;"")*(G91=""),1,0)</formula>
    </cfRule>
  </conditionalFormatting>
  <conditionalFormatting sqref="D160">
    <cfRule type="expression" dxfId="79" priority="32">
      <formula>IF((#REF!&lt;&gt;"")*(D160=""),1,0)</formula>
    </cfRule>
  </conditionalFormatting>
  <conditionalFormatting sqref="D114:D131">
    <cfRule type="expression" dxfId="78" priority="52">
      <formula>IF((#REF!&lt;&gt;"")*(D114=""),1,0)</formula>
    </cfRule>
  </conditionalFormatting>
  <conditionalFormatting sqref="E114:E131">
    <cfRule type="expression" dxfId="77" priority="48">
      <formula>IF((#REF!&lt;&gt;"")*(E114=""),1,0)</formula>
    </cfRule>
  </conditionalFormatting>
  <conditionalFormatting sqref="F114:F131">
    <cfRule type="expression" dxfId="76" priority="47">
      <formula>IF((#REF!&lt;&gt;"")*(F114=""),1,0)</formula>
    </cfRule>
  </conditionalFormatting>
  <conditionalFormatting sqref="G114:G131">
    <cfRule type="expression" dxfId="75" priority="46">
      <formula>IF((#REF!&lt;&gt;"")*(G114=""),1,0)</formula>
    </cfRule>
  </conditionalFormatting>
  <conditionalFormatting sqref="I114">
    <cfRule type="expression" dxfId="74" priority="44">
      <formula>IF((B114&lt;&gt;"")*(I114=""),1,0)</formula>
    </cfRule>
  </conditionalFormatting>
  <conditionalFormatting sqref="I114">
    <cfRule type="expression" dxfId="73" priority="45">
      <formula>IF((D114&lt;&gt;"")*(I114=""),1,0)</formula>
    </cfRule>
  </conditionalFormatting>
  <conditionalFormatting sqref="I137">
    <cfRule type="expression" dxfId="72" priority="38">
      <formula>IF((B137&lt;&gt;"")*(I137=""),1,0)</formula>
    </cfRule>
  </conditionalFormatting>
  <conditionalFormatting sqref="I137">
    <cfRule type="expression" dxfId="71" priority="39">
      <formula>IF((D137&lt;&gt;"")*(I137=""),1,0)</formula>
    </cfRule>
  </conditionalFormatting>
  <conditionalFormatting sqref="D137">
    <cfRule type="expression" dxfId="70" priority="35">
      <formula>IF((#REF!&lt;&gt;"")*(D137=""),1,0)</formula>
    </cfRule>
  </conditionalFormatting>
  <conditionalFormatting sqref="I160">
    <cfRule type="expression" dxfId="69" priority="33">
      <formula>IF((B160&lt;&gt;"")*(I160=""),1,0)</formula>
    </cfRule>
  </conditionalFormatting>
  <conditionalFormatting sqref="I160">
    <cfRule type="expression" dxfId="68" priority="34">
      <formula>IF((D160&lt;&gt;"")*(I160=""),1,0)</formula>
    </cfRule>
  </conditionalFormatting>
  <conditionalFormatting sqref="L12">
    <cfRule type="cellIs" dxfId="67" priority="31" operator="lessThan">
      <formula>0</formula>
    </cfRule>
  </conditionalFormatting>
  <conditionalFormatting sqref="L9">
    <cfRule type="cellIs" dxfId="66" priority="30" operator="lessThan">
      <formula>0</formula>
    </cfRule>
  </conditionalFormatting>
  <conditionalFormatting sqref="L10">
    <cfRule type="cellIs" dxfId="65" priority="29" operator="lessThan">
      <formula>0</formula>
    </cfRule>
  </conditionalFormatting>
  <conditionalFormatting sqref="L11">
    <cfRule type="cellIs" dxfId="64" priority="28" operator="lessThan">
      <formula>0</formula>
    </cfRule>
  </conditionalFormatting>
  <conditionalFormatting sqref="L13:L23">
    <cfRule type="cellIs" dxfId="63" priority="27" operator="lessThan">
      <formula>0</formula>
    </cfRule>
  </conditionalFormatting>
  <conditionalFormatting sqref="L66:L80">
    <cfRule type="cellIs" dxfId="62" priority="23" operator="lessThan">
      <formula>0</formula>
    </cfRule>
  </conditionalFormatting>
  <conditionalFormatting sqref="L28:L42">
    <cfRule type="cellIs" dxfId="61" priority="25" operator="lessThan">
      <formula>0</formula>
    </cfRule>
  </conditionalFormatting>
  <conditionalFormatting sqref="L47:L61">
    <cfRule type="cellIs" dxfId="60" priority="24" operator="lessThan">
      <formula>0</formula>
    </cfRule>
  </conditionalFormatting>
  <conditionalFormatting sqref="D28:D42">
    <cfRule type="expression" dxfId="59" priority="12">
      <formula>IF((W28&lt;&gt;0)*(D28=""),1,0)</formula>
    </cfRule>
  </conditionalFormatting>
  <conditionalFormatting sqref="D28:D42">
    <cfRule type="expression" dxfId="58" priority="11">
      <formula>IF((V28&lt;&gt;0)*(D28=""),1,0)</formula>
    </cfRule>
  </conditionalFormatting>
  <conditionalFormatting sqref="D28:D42">
    <cfRule type="expression" dxfId="57" priority="10">
      <formula>IF((V28&lt;&gt;0)*(D28=""),1,0)</formula>
    </cfRule>
  </conditionalFormatting>
  <conditionalFormatting sqref="C28:C42">
    <cfRule type="expression" dxfId="56" priority="9">
      <formula>IF((U28&lt;&gt;0)*(C28=""),1,0)</formula>
    </cfRule>
  </conditionalFormatting>
  <conditionalFormatting sqref="D47:D61">
    <cfRule type="expression" dxfId="55" priority="8">
      <formula>IF((W47&lt;&gt;0)*(D47=""),1,0)</formula>
    </cfRule>
  </conditionalFormatting>
  <conditionalFormatting sqref="D47:D61">
    <cfRule type="expression" dxfId="54" priority="7">
      <formula>IF((V47&lt;&gt;0)*(D47=""),1,0)</formula>
    </cfRule>
  </conditionalFormatting>
  <conditionalFormatting sqref="D47:D61">
    <cfRule type="expression" dxfId="53" priority="6">
      <formula>IF((V47&lt;&gt;0)*(D47=""),1,0)</formula>
    </cfRule>
  </conditionalFormatting>
  <conditionalFormatting sqref="C47:C61">
    <cfRule type="expression" dxfId="52" priority="5">
      <formula>IF((U47&lt;&gt;0)*(C47=""),1,0)</formula>
    </cfRule>
  </conditionalFormatting>
  <conditionalFormatting sqref="D66:D80">
    <cfRule type="expression" dxfId="51" priority="4">
      <formula>IF((W66&lt;&gt;0)*(D66=""),1,0)</formula>
    </cfRule>
  </conditionalFormatting>
  <conditionalFormatting sqref="D66:D80">
    <cfRule type="expression" dxfId="50" priority="3">
      <formula>IF((V66&lt;&gt;0)*(D66=""),1,0)</formula>
    </cfRule>
  </conditionalFormatting>
  <conditionalFormatting sqref="D66:D80">
    <cfRule type="expression" dxfId="49" priority="2">
      <formula>IF((V66&lt;&gt;0)*(D66=""),1,0)</formula>
    </cfRule>
  </conditionalFormatting>
  <conditionalFormatting sqref="C66:C80">
    <cfRule type="expression" dxfId="48" priority="1">
      <formula>IF((U66&lt;&gt;0)*(C66=""),1,0)</formula>
    </cfRule>
  </conditionalFormatting>
  <dataValidations count="5">
    <dataValidation allowBlank="1" showErrorMessage="1" sqref="G9:H23 E9:E10" xr:uid="{00000000-0002-0000-0300-000000000000}"/>
    <dataValidation allowBlank="1" sqref="E11:E23 E28:E42" xr:uid="{00000000-0002-0000-0300-000001000000}"/>
    <dataValidation type="whole" allowBlank="1" showInputMessage="1" showErrorMessage="1" errorTitle="Atención" error="Elegir entre 1 y 18 meses." prompt="indicar el mes de inicio de la actividad" sqref="M9:M23 M28:M42 M47:M61 M66:M80" xr:uid="{00000000-0002-0000-0300-000002000000}">
      <formula1>1</formula1>
      <formula2>18</formula2>
    </dataValidation>
    <dataValidation type="decimal" allowBlank="1" showInputMessage="1" showErrorMessage="1" errorTitle="Atención" error="escriba únicamente números positivos." sqref="J9:J23 J28:J42 J47:J61 J66:J80" xr:uid="{00000000-0002-0000-0300-000003000000}">
      <formula1>0</formula1>
      <formula2>99999999999999</formula2>
    </dataValidation>
    <dataValidation type="decimal" allowBlank="1" showInputMessage="1" showErrorMessage="1" sqref="K9:K23 K28:K42 K47:K61 K66:K80 N66:N80" xr:uid="{00000000-0002-0000-0300-000004000000}">
      <formula1>0</formula1>
      <formula2>999999999999999000</formula2>
    </dataValidation>
  </dataValidations>
  <printOptions horizontalCentered="1" verticalCentered="1"/>
  <pageMargins left="0" right="0" top="0" bottom="0" header="0" footer="0.51180555555555496"/>
  <pageSetup paperSize="7" firstPageNumber="0" orientation="landscape" horizontalDpi="300" verticalDpi="300" r:id="rId1"/>
  <rowBreaks count="4" manualBreakCount="4">
    <brk id="25" max="16383" man="1"/>
    <brk id="43" max="16383" man="1"/>
    <brk id="63" max="16383" man="1"/>
    <brk id="84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Atención" error="Solo elegir de la lista desplegable." promptTitle="Atención" prompt="Seleccione la empresa responsable de la actividad" xr:uid="{00000000-0002-0000-0300-000005000000}">
          <x14:formula1>
            <xm:f>EMPRESA!$U$12:$U$15</xm:f>
          </x14:formula1>
          <xm:sqref>B9:B23 B28:B42 B47:B61 B66:B80</xm:sqref>
        </x14:dataValidation>
        <x14:dataValidation type="list" allowBlank="1" showInputMessage="1" showErrorMessage="1" errorTitle="Error" error="Solo elegir de la lista desplegable." promptTitle="Atención" prompt="Seleccione la etapa correspondiente" xr:uid="{00000000-0002-0000-0300-000006000000}">
          <x14:formula1>
            <xm:f>PROYECTO!$M$88:$M$92</xm:f>
          </x14:formula1>
          <xm:sqref>C9:C23 C28:C42 C47:C61 C66:C80</xm:sqref>
        </x14:dataValidation>
        <x14:dataValidation type="list" allowBlank="1" showInputMessage="1" showErrorMessage="1" errorTitle="Error" error="Solo elegir de la lista desplegable." promptTitle="Atención" prompt="Escoja la actividad específica a la Etapa previamente seleccionada." xr:uid="{00000000-0002-0000-0300-000007000000}">
          <x14:formula1>
            <xm:f>PROYECTO!$C$88:$C$117</xm:f>
          </x14:formula1>
          <xm:sqref>D9:D23 D28:D42 D47:D61 D66:D80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9" tint="-0.249977111117893"/>
  </sheetPr>
  <dimension ref="A1:AF130"/>
  <sheetViews>
    <sheetView showGridLines="0" topLeftCell="A7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3.7109375" customWidth="1"/>
    <col min="2" max="2" width="17.7109375" customWidth="1"/>
    <col min="3" max="3" width="23.5703125" style="1" customWidth="1"/>
    <col min="4" max="4" width="32.7109375" style="1" customWidth="1"/>
    <col min="5" max="5" width="41" style="1" customWidth="1"/>
    <col min="6" max="6" width="12.7109375" style="1" customWidth="1"/>
    <col min="7" max="7" width="13.140625" style="1" customWidth="1"/>
    <col min="8" max="8" width="9.7109375" style="1" customWidth="1"/>
    <col min="9" max="9" width="13.7109375" style="1" customWidth="1"/>
    <col min="10" max="10" width="13.140625" style="1" customWidth="1"/>
    <col min="11" max="11" width="14.5703125" style="1" customWidth="1"/>
    <col min="12" max="12" width="22" style="1" customWidth="1"/>
    <col min="13" max="13" width="17.28515625" style="1" customWidth="1"/>
    <col min="14" max="14" width="22" style="1" customWidth="1"/>
    <col min="15" max="15" width="17.28515625" style="68" customWidth="1"/>
    <col min="16" max="16" width="9.140625" style="3"/>
    <col min="17" max="19" width="9.140625" style="37"/>
    <col min="20" max="20" width="0" style="37" hidden="1" customWidth="1"/>
    <col min="21" max="22" width="9.140625" style="37"/>
    <col min="23" max="30" width="9.140625" style="1"/>
    <col min="31" max="31" width="9.140625" style="1" customWidth="1"/>
    <col min="32" max="16384" width="9.140625" style="1"/>
  </cols>
  <sheetData>
    <row r="1" spans="1:32" x14ac:dyDescent="0.25">
      <c r="D1" s="26"/>
    </row>
    <row r="2" spans="1:32" ht="22.9" customHeight="1" x14ac:dyDescent="0.25">
      <c r="A2" s="251"/>
      <c r="B2" s="257" t="s">
        <v>275</v>
      </c>
      <c r="C2" s="258"/>
      <c r="D2" s="259"/>
      <c r="E2" s="258"/>
      <c r="F2" s="258"/>
      <c r="G2" s="258"/>
      <c r="H2" s="258"/>
      <c r="I2" s="258"/>
      <c r="J2" s="258"/>
      <c r="K2" s="258"/>
      <c r="L2" s="258"/>
      <c r="M2" s="258"/>
      <c r="N2" s="260"/>
    </row>
    <row r="3" spans="1:32" ht="22.9" customHeight="1" x14ac:dyDescent="0.25">
      <c r="B3" s="293" t="s">
        <v>291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32" ht="15" customHeight="1" x14ac:dyDescent="0.25">
      <c r="B4" s="291" t="s">
        <v>293</v>
      </c>
      <c r="C4" s="292"/>
      <c r="D4" s="292"/>
      <c r="E4" s="292"/>
      <c r="F4" s="292"/>
      <c r="G4"/>
      <c r="H4"/>
      <c r="I4"/>
      <c r="J4"/>
      <c r="K4"/>
      <c r="L4"/>
      <c r="M4"/>
      <c r="N4"/>
      <c r="O4"/>
      <c r="P4"/>
      <c r="Q4"/>
      <c r="R4"/>
    </row>
    <row r="5" spans="1:32" ht="22.9" customHeight="1" x14ac:dyDescent="0.25">
      <c r="B5" s="291" t="s">
        <v>292</v>
      </c>
      <c r="C5"/>
      <c r="D5"/>
      <c r="E5"/>
      <c r="F5"/>
      <c r="G5" s="559" t="str">
        <f>IF(K39&gt;RESUMEN!F31*0.7,"ERROR: EL MONTO SOLICITADO NO PUEDE EXCEDER EL 70% DEL TOTAL DEL PROYECTO"," ")</f>
        <v xml:space="preserve"> </v>
      </c>
      <c r="H5" s="560"/>
      <c r="I5" s="560"/>
      <c r="J5" s="560"/>
      <c r="K5" s="560"/>
      <c r="L5" s="560"/>
      <c r="M5" s="561"/>
      <c r="N5"/>
      <c r="O5"/>
      <c r="P5"/>
      <c r="Q5"/>
      <c r="R5"/>
    </row>
    <row r="6" spans="1:32" ht="14.45" customHeight="1" x14ac:dyDescent="0.25">
      <c r="D6" s="8"/>
      <c r="E6" s="8"/>
      <c r="F6" s="8"/>
      <c r="G6" s="562"/>
      <c r="H6" s="563"/>
      <c r="I6" s="563"/>
      <c r="J6" s="563"/>
      <c r="K6" s="563"/>
      <c r="L6" s="563"/>
      <c r="M6" s="564"/>
      <c r="N6"/>
      <c r="O6"/>
    </row>
    <row r="7" spans="1:32" ht="19.149999999999999" customHeight="1" x14ac:dyDescent="0.25">
      <c r="B7" s="554" t="s">
        <v>87</v>
      </c>
      <c r="C7" s="554" t="s">
        <v>95</v>
      </c>
      <c r="D7" s="534" t="s">
        <v>136</v>
      </c>
      <c r="E7" s="544" t="s">
        <v>137</v>
      </c>
      <c r="F7" s="534" t="s">
        <v>257</v>
      </c>
      <c r="G7" s="534" t="s">
        <v>138</v>
      </c>
      <c r="H7" s="552" t="s">
        <v>290</v>
      </c>
      <c r="I7" s="534" t="s">
        <v>139</v>
      </c>
      <c r="J7" s="534" t="s">
        <v>160</v>
      </c>
      <c r="K7" s="534" t="s">
        <v>140</v>
      </c>
      <c r="L7" s="558" t="s">
        <v>141</v>
      </c>
      <c r="M7" s="558"/>
      <c r="N7" s="557" t="s">
        <v>142</v>
      </c>
      <c r="O7" s="558"/>
      <c r="P7" s="68"/>
      <c r="Q7" s="3"/>
      <c r="W7" s="37"/>
    </row>
    <row r="8" spans="1:32" ht="22.9" customHeight="1" x14ac:dyDescent="0.25">
      <c r="B8" s="555"/>
      <c r="C8" s="555"/>
      <c r="D8" s="514"/>
      <c r="E8" s="556"/>
      <c r="F8" s="514"/>
      <c r="G8" s="514"/>
      <c r="H8" s="553"/>
      <c r="I8" s="514"/>
      <c r="J8" s="514"/>
      <c r="K8" s="514"/>
      <c r="L8" s="52" t="s">
        <v>143</v>
      </c>
      <c r="M8" s="52" t="s">
        <v>256</v>
      </c>
      <c r="N8" s="52" t="s">
        <v>143</v>
      </c>
      <c r="O8" s="52" t="s">
        <v>256</v>
      </c>
      <c r="P8" s="68"/>
      <c r="Q8" s="3"/>
      <c r="W8" s="37"/>
    </row>
    <row r="9" spans="1:32" ht="82.15" customHeight="1" x14ac:dyDescent="0.25">
      <c r="B9" s="342"/>
      <c r="C9" s="89">
        <f>PROYECTO!$B$88</f>
        <v>0</v>
      </c>
      <c r="D9" s="166"/>
      <c r="E9" s="91"/>
      <c r="F9" s="91"/>
      <c r="G9" s="92"/>
      <c r="H9" s="92"/>
      <c r="I9" s="93"/>
      <c r="J9" s="93"/>
      <c r="K9" s="94">
        <f>I9-J9</f>
        <v>0</v>
      </c>
      <c r="L9" s="90"/>
      <c r="M9" s="93"/>
      <c r="N9" s="90"/>
      <c r="O9" s="93"/>
      <c r="P9" s="68" t="s">
        <v>250</v>
      </c>
      <c r="Q9" s="3">
        <v>0</v>
      </c>
      <c r="T9" s="37" t="s">
        <v>258</v>
      </c>
      <c r="W9" s="37"/>
    </row>
    <row r="10" spans="1:32" ht="87.6" customHeight="1" x14ac:dyDescent="0.25">
      <c r="B10" s="342"/>
      <c r="C10" s="347">
        <f>PROYECTO!$B$88</f>
        <v>0</v>
      </c>
      <c r="D10" s="166"/>
      <c r="E10" s="91"/>
      <c r="F10" s="91"/>
      <c r="G10" s="92"/>
      <c r="H10" s="92"/>
      <c r="I10" s="93"/>
      <c r="J10" s="93"/>
      <c r="K10" s="94">
        <f t="shared" ref="K10:K37" si="0">I10-J10</f>
        <v>0</v>
      </c>
      <c r="L10" s="90"/>
      <c r="M10" s="93"/>
      <c r="N10" s="90"/>
      <c r="O10" s="93"/>
      <c r="P10" s="68" t="s">
        <v>250</v>
      </c>
      <c r="Q10" s="3">
        <v>0</v>
      </c>
      <c r="T10" s="37" t="s">
        <v>259</v>
      </c>
      <c r="W10" s="37"/>
      <c r="AF10" s="95"/>
    </row>
    <row r="11" spans="1:32" ht="86.45" customHeight="1" x14ac:dyDescent="0.25">
      <c r="B11" s="342"/>
      <c r="C11" s="347">
        <f>PROYECTO!$B$88</f>
        <v>0</v>
      </c>
      <c r="D11" s="166"/>
      <c r="E11" s="91"/>
      <c r="F11" s="91"/>
      <c r="G11" s="92"/>
      <c r="H11" s="92"/>
      <c r="I11" s="93"/>
      <c r="J11" s="93"/>
      <c r="K11" s="94">
        <f t="shared" si="0"/>
        <v>0</v>
      </c>
      <c r="L11" s="90"/>
      <c r="M11" s="93"/>
      <c r="N11" s="90"/>
      <c r="O11" s="93"/>
      <c r="P11" s="68" t="s">
        <v>250</v>
      </c>
      <c r="Q11" s="3">
        <v>0</v>
      </c>
      <c r="W11" s="37"/>
      <c r="AF11" s="95"/>
    </row>
    <row r="12" spans="1:32" ht="86.45" customHeight="1" x14ac:dyDescent="0.25">
      <c r="B12" s="342"/>
      <c r="C12" s="347">
        <f>PROYECTO!$B$88</f>
        <v>0</v>
      </c>
      <c r="D12" s="166"/>
      <c r="E12" s="91"/>
      <c r="F12" s="91"/>
      <c r="G12" s="92"/>
      <c r="H12" s="92"/>
      <c r="I12" s="93"/>
      <c r="J12" s="93"/>
      <c r="K12" s="94">
        <f t="shared" si="0"/>
        <v>0</v>
      </c>
      <c r="L12" s="90"/>
      <c r="M12" s="93"/>
      <c r="N12" s="90"/>
      <c r="O12" s="93"/>
      <c r="P12" s="68" t="s">
        <v>250</v>
      </c>
      <c r="Q12" s="3">
        <v>0</v>
      </c>
      <c r="W12" s="37"/>
      <c r="AF12" s="95"/>
    </row>
    <row r="13" spans="1:32" ht="86.45" customHeight="1" x14ac:dyDescent="0.25">
      <c r="B13" s="342"/>
      <c r="C13" s="347">
        <f>PROYECTO!$B$88</f>
        <v>0</v>
      </c>
      <c r="D13" s="166"/>
      <c r="E13" s="91"/>
      <c r="F13" s="91"/>
      <c r="G13" s="92"/>
      <c r="H13" s="92"/>
      <c r="I13" s="93"/>
      <c r="J13" s="93"/>
      <c r="K13" s="94">
        <f t="shared" si="0"/>
        <v>0</v>
      </c>
      <c r="L13" s="90"/>
      <c r="M13" s="93"/>
      <c r="N13" s="90"/>
      <c r="O13" s="93"/>
      <c r="P13" s="68" t="s">
        <v>250</v>
      </c>
      <c r="Q13" s="3">
        <v>0</v>
      </c>
      <c r="W13" s="37"/>
      <c r="AF13" s="95"/>
    </row>
    <row r="14" spans="1:32" ht="15" customHeight="1" collapsed="1" x14ac:dyDescent="0.25">
      <c r="B14" s="214"/>
      <c r="C14" s="219" t="s">
        <v>155</v>
      </c>
      <c r="D14" s="212"/>
      <c r="E14" s="212"/>
      <c r="F14" s="212"/>
      <c r="G14" s="212"/>
      <c r="H14" s="213"/>
      <c r="I14" s="94">
        <f>+SUM(I9:I13)</f>
        <v>0</v>
      </c>
      <c r="J14" s="94">
        <f>+SUM(J9:J13)</f>
        <v>0</v>
      </c>
      <c r="K14" s="94">
        <f>+I14-J14</f>
        <v>0</v>
      </c>
      <c r="L14" s="96"/>
      <c r="M14" s="94">
        <f>+SUM(M9:M13)</f>
        <v>0</v>
      </c>
      <c r="N14" s="96"/>
      <c r="O14" s="94">
        <f>+SUM(O9:O13)</f>
        <v>0</v>
      </c>
      <c r="P14" s="68"/>
      <c r="Q14" s="3"/>
      <c r="W14" s="37"/>
      <c r="AF14" s="95"/>
    </row>
    <row r="15" spans="1:32" ht="87.6" customHeight="1" x14ac:dyDescent="0.25">
      <c r="B15" s="342"/>
      <c r="C15" s="135">
        <f>PROYECTO!$B$94</f>
        <v>0</v>
      </c>
      <c r="D15" s="166"/>
      <c r="E15" s="91"/>
      <c r="F15" s="91"/>
      <c r="G15" s="92"/>
      <c r="H15" s="92"/>
      <c r="I15" s="93"/>
      <c r="J15" s="93"/>
      <c r="K15" s="94">
        <f t="shared" si="0"/>
        <v>0</v>
      </c>
      <c r="L15" s="90"/>
      <c r="M15" s="93"/>
      <c r="N15" s="90"/>
      <c r="O15" s="93"/>
      <c r="P15" s="68" t="s">
        <v>250</v>
      </c>
      <c r="Q15" s="3"/>
      <c r="W15" s="37"/>
      <c r="AF15" s="95"/>
    </row>
    <row r="16" spans="1:32" ht="87.6" customHeight="1" x14ac:dyDescent="0.25">
      <c r="B16" s="342"/>
      <c r="C16" s="347">
        <f>PROYECTO!$B$94</f>
        <v>0</v>
      </c>
      <c r="D16" s="166"/>
      <c r="E16" s="91"/>
      <c r="F16" s="91"/>
      <c r="G16" s="92"/>
      <c r="H16" s="92"/>
      <c r="I16" s="93"/>
      <c r="J16" s="93"/>
      <c r="K16" s="94">
        <f t="shared" si="0"/>
        <v>0</v>
      </c>
      <c r="L16" s="90"/>
      <c r="M16" s="93"/>
      <c r="N16" s="90"/>
      <c r="O16" s="93"/>
      <c r="P16" s="68" t="s">
        <v>250</v>
      </c>
      <c r="Q16" s="3"/>
      <c r="W16" s="37"/>
      <c r="AF16" s="95"/>
    </row>
    <row r="17" spans="2:32" ht="87.6" customHeight="1" x14ac:dyDescent="0.25">
      <c r="B17" s="342"/>
      <c r="C17" s="347">
        <f>PROYECTO!$B$94</f>
        <v>0</v>
      </c>
      <c r="D17" s="166"/>
      <c r="E17" s="91"/>
      <c r="F17" s="91"/>
      <c r="G17" s="92"/>
      <c r="H17" s="92"/>
      <c r="I17" s="93"/>
      <c r="J17" s="93"/>
      <c r="K17" s="94">
        <f t="shared" si="0"/>
        <v>0</v>
      </c>
      <c r="L17" s="90"/>
      <c r="M17" s="93"/>
      <c r="N17" s="90"/>
      <c r="O17" s="93"/>
      <c r="P17" s="68" t="s">
        <v>250</v>
      </c>
      <c r="Q17" s="3"/>
      <c r="W17" s="37"/>
      <c r="AF17" s="95"/>
    </row>
    <row r="18" spans="2:32" ht="87.6" customHeight="1" x14ac:dyDescent="0.25">
      <c r="B18" s="342"/>
      <c r="C18" s="347">
        <f>PROYECTO!$B$94</f>
        <v>0</v>
      </c>
      <c r="D18" s="166"/>
      <c r="E18" s="91"/>
      <c r="F18" s="91"/>
      <c r="G18" s="92"/>
      <c r="H18" s="92"/>
      <c r="I18" s="93"/>
      <c r="J18" s="93"/>
      <c r="K18" s="94">
        <f t="shared" si="0"/>
        <v>0</v>
      </c>
      <c r="L18" s="90"/>
      <c r="M18" s="93"/>
      <c r="N18" s="90"/>
      <c r="O18" s="93"/>
      <c r="P18" s="68" t="s">
        <v>250</v>
      </c>
      <c r="Q18" s="3"/>
      <c r="W18" s="37"/>
      <c r="AF18" s="95"/>
    </row>
    <row r="19" spans="2:32" ht="85.9" customHeight="1" x14ac:dyDescent="0.25">
      <c r="B19" s="342"/>
      <c r="C19" s="347">
        <f>PROYECTO!$B$94</f>
        <v>0</v>
      </c>
      <c r="D19" s="166"/>
      <c r="E19" s="91"/>
      <c r="F19" s="91"/>
      <c r="G19" s="92"/>
      <c r="H19" s="92"/>
      <c r="I19" s="93"/>
      <c r="J19" s="93"/>
      <c r="K19" s="94">
        <f t="shared" si="0"/>
        <v>0</v>
      </c>
      <c r="L19" s="90"/>
      <c r="M19" s="93"/>
      <c r="N19" s="90"/>
      <c r="O19" s="93"/>
      <c r="P19" s="68" t="s">
        <v>250</v>
      </c>
      <c r="Q19" s="3"/>
      <c r="W19" s="37"/>
      <c r="AF19" s="95"/>
    </row>
    <row r="20" spans="2:32" ht="15" customHeight="1" collapsed="1" x14ac:dyDescent="0.25">
      <c r="B20" s="214"/>
      <c r="C20" s="219" t="s">
        <v>156</v>
      </c>
      <c r="D20" s="212"/>
      <c r="E20" s="212"/>
      <c r="F20" s="212"/>
      <c r="G20" s="212"/>
      <c r="H20" s="213"/>
      <c r="I20" s="94">
        <f>+SUM(I15:I19)</f>
        <v>0</v>
      </c>
      <c r="J20" s="94">
        <f>+SUM(J15:J19)</f>
        <v>0</v>
      </c>
      <c r="K20" s="94">
        <f>+I20-J20</f>
        <v>0</v>
      </c>
      <c r="L20" s="96"/>
      <c r="M20" s="94">
        <f>+SUM(M15:M19)</f>
        <v>0</v>
      </c>
      <c r="N20" s="96"/>
      <c r="O20" s="94">
        <f>+SUM(O15:O19)</f>
        <v>0</v>
      </c>
      <c r="P20" s="68"/>
      <c r="Q20" s="3"/>
      <c r="W20" s="37"/>
      <c r="AF20" s="95"/>
    </row>
    <row r="21" spans="2:32" ht="85.9" customHeight="1" x14ac:dyDescent="0.25">
      <c r="B21" s="342"/>
      <c r="C21" s="135">
        <f>PROYECTO!$B$100</f>
        <v>0</v>
      </c>
      <c r="D21" s="166"/>
      <c r="E21" s="91"/>
      <c r="F21" s="91"/>
      <c r="G21" s="92"/>
      <c r="H21" s="92"/>
      <c r="I21" s="93"/>
      <c r="J21" s="93"/>
      <c r="K21" s="94">
        <f t="shared" si="0"/>
        <v>0</v>
      </c>
      <c r="L21" s="90"/>
      <c r="M21" s="93"/>
      <c r="N21" s="90"/>
      <c r="O21" s="93"/>
      <c r="P21" s="68" t="s">
        <v>250</v>
      </c>
      <c r="Q21" s="3"/>
      <c r="W21" s="37"/>
      <c r="AF21" s="95"/>
    </row>
    <row r="22" spans="2:32" ht="85.9" customHeight="1" x14ac:dyDescent="0.25">
      <c r="B22" s="342"/>
      <c r="C22" s="135">
        <f>PROYECTO!$B$100</f>
        <v>0</v>
      </c>
      <c r="D22" s="166"/>
      <c r="E22" s="91"/>
      <c r="F22" s="91"/>
      <c r="G22" s="92"/>
      <c r="H22" s="92"/>
      <c r="I22" s="93"/>
      <c r="J22" s="93"/>
      <c r="K22" s="94">
        <f t="shared" si="0"/>
        <v>0</v>
      </c>
      <c r="L22" s="90"/>
      <c r="M22" s="93"/>
      <c r="N22" s="90"/>
      <c r="O22" s="93"/>
      <c r="P22" s="68" t="s">
        <v>250</v>
      </c>
      <c r="Q22" s="3"/>
      <c r="W22" s="37"/>
      <c r="AF22" s="95"/>
    </row>
    <row r="23" spans="2:32" ht="85.9" customHeight="1" x14ac:dyDescent="0.25">
      <c r="B23" s="342"/>
      <c r="C23" s="135">
        <f>PROYECTO!$B$100</f>
        <v>0</v>
      </c>
      <c r="D23" s="166"/>
      <c r="E23" s="91"/>
      <c r="F23" s="91"/>
      <c r="G23" s="92"/>
      <c r="H23" s="92"/>
      <c r="I23" s="93"/>
      <c r="J23" s="93"/>
      <c r="K23" s="94">
        <f t="shared" si="0"/>
        <v>0</v>
      </c>
      <c r="L23" s="90"/>
      <c r="M23" s="93"/>
      <c r="N23" s="90"/>
      <c r="O23" s="93"/>
      <c r="P23" s="68" t="s">
        <v>250</v>
      </c>
      <c r="Q23" s="3"/>
      <c r="W23" s="37"/>
      <c r="AF23" s="95"/>
    </row>
    <row r="24" spans="2:32" ht="85.9" customHeight="1" x14ac:dyDescent="0.25">
      <c r="B24" s="342"/>
      <c r="C24" s="135">
        <f>PROYECTO!$B$100</f>
        <v>0</v>
      </c>
      <c r="D24" s="166"/>
      <c r="E24" s="91"/>
      <c r="F24" s="91"/>
      <c r="G24" s="92"/>
      <c r="H24" s="92"/>
      <c r="I24" s="93"/>
      <c r="J24" s="93"/>
      <c r="K24" s="94">
        <f t="shared" si="0"/>
        <v>0</v>
      </c>
      <c r="L24" s="90"/>
      <c r="M24" s="93"/>
      <c r="N24" s="90"/>
      <c r="O24" s="93"/>
      <c r="P24" s="68" t="s">
        <v>250</v>
      </c>
      <c r="Q24" s="3"/>
      <c r="W24" s="37"/>
      <c r="AF24" s="95"/>
    </row>
    <row r="25" spans="2:32" ht="82.15" customHeight="1" x14ac:dyDescent="0.25">
      <c r="B25" s="342"/>
      <c r="C25" s="135">
        <f>PROYECTO!$B$100</f>
        <v>0</v>
      </c>
      <c r="D25" s="166"/>
      <c r="E25" s="91"/>
      <c r="F25" s="91"/>
      <c r="G25" s="92"/>
      <c r="H25" s="92"/>
      <c r="I25" s="93"/>
      <c r="J25" s="93"/>
      <c r="K25" s="94">
        <f t="shared" si="0"/>
        <v>0</v>
      </c>
      <c r="L25" s="90"/>
      <c r="M25" s="93"/>
      <c r="N25" s="90"/>
      <c r="O25" s="93"/>
      <c r="P25" s="68" t="s">
        <v>250</v>
      </c>
      <c r="Q25" s="3"/>
      <c r="W25" s="37"/>
      <c r="AF25" s="95"/>
    </row>
    <row r="26" spans="2:32" ht="15" customHeight="1" collapsed="1" x14ac:dyDescent="0.25">
      <c r="B26" s="214"/>
      <c r="C26" s="219" t="s">
        <v>157</v>
      </c>
      <c r="D26" s="212"/>
      <c r="E26" s="212"/>
      <c r="F26" s="212"/>
      <c r="G26" s="212"/>
      <c r="H26" s="213"/>
      <c r="I26" s="94">
        <f>+SUM(I21:I25)</f>
        <v>0</v>
      </c>
      <c r="J26" s="94">
        <f>+SUM(J21:J25)</f>
        <v>0</v>
      </c>
      <c r="K26" s="94">
        <f>+I26-J26</f>
        <v>0</v>
      </c>
      <c r="L26" s="96"/>
      <c r="M26" s="94">
        <f>+SUM(M21:M25)</f>
        <v>0</v>
      </c>
      <c r="N26" s="96"/>
      <c r="O26" s="94">
        <f>+SUM(O21:O25)</f>
        <v>0</v>
      </c>
      <c r="P26" s="68"/>
      <c r="Q26" s="3"/>
      <c r="W26" s="37"/>
      <c r="AF26" s="95"/>
    </row>
    <row r="27" spans="2:32" ht="82.15" customHeight="1" x14ac:dyDescent="0.25">
      <c r="B27" s="342"/>
      <c r="C27" s="135">
        <f>PROYECTO!$B$106</f>
        <v>0</v>
      </c>
      <c r="D27" s="166"/>
      <c r="E27" s="91"/>
      <c r="F27" s="91"/>
      <c r="G27" s="92"/>
      <c r="H27" s="92"/>
      <c r="I27" s="93"/>
      <c r="J27" s="93"/>
      <c r="K27" s="94">
        <f t="shared" si="0"/>
        <v>0</v>
      </c>
      <c r="L27" s="90"/>
      <c r="M27" s="93"/>
      <c r="N27" s="90"/>
      <c r="O27" s="93"/>
      <c r="P27" s="68" t="s">
        <v>250</v>
      </c>
      <c r="Q27" s="3"/>
      <c r="W27" s="37"/>
      <c r="AF27" s="95"/>
    </row>
    <row r="28" spans="2:32" ht="82.15" customHeight="1" x14ac:dyDescent="0.25">
      <c r="B28" s="342"/>
      <c r="C28" s="135">
        <f>PROYECTO!$B$106</f>
        <v>0</v>
      </c>
      <c r="D28" s="166"/>
      <c r="E28" s="91"/>
      <c r="F28" s="91"/>
      <c r="G28" s="92"/>
      <c r="H28" s="92"/>
      <c r="I28" s="93"/>
      <c r="J28" s="93"/>
      <c r="K28" s="94">
        <f t="shared" si="0"/>
        <v>0</v>
      </c>
      <c r="L28" s="90"/>
      <c r="M28" s="93"/>
      <c r="N28" s="90"/>
      <c r="O28" s="93"/>
      <c r="P28" s="68" t="s">
        <v>250</v>
      </c>
      <c r="Q28" s="3"/>
      <c r="W28" s="37"/>
      <c r="AF28" s="95"/>
    </row>
    <row r="29" spans="2:32" ht="82.15" customHeight="1" x14ac:dyDescent="0.25">
      <c r="B29" s="342"/>
      <c r="C29" s="135">
        <f>PROYECTO!$B$106</f>
        <v>0</v>
      </c>
      <c r="D29" s="166"/>
      <c r="E29" s="91"/>
      <c r="F29" s="91"/>
      <c r="G29" s="92"/>
      <c r="H29" s="92"/>
      <c r="I29" s="93"/>
      <c r="J29" s="93"/>
      <c r="K29" s="94">
        <f t="shared" si="0"/>
        <v>0</v>
      </c>
      <c r="L29" s="90"/>
      <c r="M29" s="93"/>
      <c r="N29" s="90"/>
      <c r="O29" s="93"/>
      <c r="P29" s="68" t="s">
        <v>250</v>
      </c>
      <c r="Q29" s="3"/>
      <c r="W29" s="37"/>
      <c r="AF29" s="95"/>
    </row>
    <row r="30" spans="2:32" ht="82.15" customHeight="1" x14ac:dyDescent="0.25">
      <c r="B30" s="342"/>
      <c r="C30" s="135">
        <f>PROYECTO!$B$106</f>
        <v>0</v>
      </c>
      <c r="D30" s="166"/>
      <c r="E30" s="91"/>
      <c r="F30" s="91"/>
      <c r="G30" s="92"/>
      <c r="H30" s="92"/>
      <c r="I30" s="93"/>
      <c r="J30" s="93"/>
      <c r="K30" s="94">
        <f t="shared" si="0"/>
        <v>0</v>
      </c>
      <c r="L30" s="90"/>
      <c r="M30" s="93"/>
      <c r="N30" s="90"/>
      <c r="O30" s="93"/>
      <c r="P30" s="68" t="s">
        <v>250</v>
      </c>
      <c r="Q30" s="3"/>
      <c r="W30" s="37"/>
      <c r="AF30" s="95"/>
    </row>
    <row r="31" spans="2:32" ht="79.900000000000006" customHeight="1" x14ac:dyDescent="0.25">
      <c r="B31" s="342"/>
      <c r="C31" s="135">
        <f>PROYECTO!$B$106</f>
        <v>0</v>
      </c>
      <c r="D31" s="166"/>
      <c r="E31" s="91"/>
      <c r="F31" s="91"/>
      <c r="G31" s="92"/>
      <c r="H31" s="92"/>
      <c r="I31" s="93"/>
      <c r="J31" s="93"/>
      <c r="K31" s="94">
        <f t="shared" si="0"/>
        <v>0</v>
      </c>
      <c r="L31" s="90"/>
      <c r="M31" s="93"/>
      <c r="N31" s="90"/>
      <c r="O31" s="93"/>
      <c r="P31" s="68" t="s">
        <v>250</v>
      </c>
      <c r="Q31" s="3"/>
      <c r="W31" s="37"/>
      <c r="AF31" s="95"/>
    </row>
    <row r="32" spans="2:32" ht="15" customHeight="1" collapsed="1" x14ac:dyDescent="0.25">
      <c r="B32" s="214"/>
      <c r="C32" s="219" t="s">
        <v>158</v>
      </c>
      <c r="D32" s="212"/>
      <c r="E32" s="212"/>
      <c r="F32" s="212"/>
      <c r="G32" s="212"/>
      <c r="H32" s="213"/>
      <c r="I32" s="94">
        <f>+SUM(I27:I31)</f>
        <v>0</v>
      </c>
      <c r="J32" s="94">
        <f>+SUM(J27:J31)</f>
        <v>0</v>
      </c>
      <c r="K32" s="94">
        <f>+I32-J32</f>
        <v>0</v>
      </c>
      <c r="L32" s="96"/>
      <c r="M32" s="94">
        <f>+SUM(M27:M31)</f>
        <v>0</v>
      </c>
      <c r="N32" s="96"/>
      <c r="O32" s="94">
        <f>+SUM(O27:O31)</f>
        <v>0</v>
      </c>
      <c r="P32" s="68"/>
      <c r="Q32" s="3"/>
      <c r="W32" s="37"/>
      <c r="AF32" s="95"/>
    </row>
    <row r="33" spans="2:32" ht="79.900000000000006" customHeight="1" x14ac:dyDescent="0.25">
      <c r="B33" s="342"/>
      <c r="C33" s="135">
        <f>PROYECTO!$B$112</f>
        <v>0</v>
      </c>
      <c r="D33" s="166"/>
      <c r="E33" s="91"/>
      <c r="F33" s="91"/>
      <c r="G33" s="92"/>
      <c r="H33" s="92"/>
      <c r="I33" s="93"/>
      <c r="J33" s="93"/>
      <c r="K33" s="94">
        <f t="shared" si="0"/>
        <v>0</v>
      </c>
      <c r="L33" s="90"/>
      <c r="M33" s="93"/>
      <c r="N33" s="90"/>
      <c r="O33" s="93"/>
      <c r="P33" s="68" t="s">
        <v>250</v>
      </c>
      <c r="Q33" s="3"/>
      <c r="W33" s="37"/>
      <c r="AF33" s="95"/>
    </row>
    <row r="34" spans="2:32" ht="79.900000000000006" customHeight="1" x14ac:dyDescent="0.25">
      <c r="B34" s="342"/>
      <c r="C34" s="135">
        <f>PROYECTO!$B$112</f>
        <v>0</v>
      </c>
      <c r="D34" s="166"/>
      <c r="E34" s="91"/>
      <c r="F34" s="91"/>
      <c r="G34" s="92"/>
      <c r="H34" s="92"/>
      <c r="I34" s="93"/>
      <c r="J34" s="93"/>
      <c r="K34" s="94">
        <f t="shared" si="0"/>
        <v>0</v>
      </c>
      <c r="L34" s="90"/>
      <c r="M34" s="93"/>
      <c r="N34" s="90"/>
      <c r="O34" s="93"/>
      <c r="P34" s="68" t="s">
        <v>250</v>
      </c>
      <c r="Q34" s="3"/>
      <c r="W34" s="37"/>
    </row>
    <row r="35" spans="2:32" ht="79.900000000000006" customHeight="1" x14ac:dyDescent="0.25">
      <c r="B35" s="342"/>
      <c r="C35" s="135">
        <f>PROYECTO!$B$112</f>
        <v>0</v>
      </c>
      <c r="D35" s="166"/>
      <c r="E35" s="91"/>
      <c r="F35" s="91"/>
      <c r="G35" s="92"/>
      <c r="H35" s="92"/>
      <c r="I35" s="93"/>
      <c r="J35" s="93"/>
      <c r="K35" s="94">
        <f t="shared" si="0"/>
        <v>0</v>
      </c>
      <c r="L35" s="90"/>
      <c r="M35" s="93"/>
      <c r="N35" s="90"/>
      <c r="O35" s="93"/>
      <c r="P35" s="68" t="s">
        <v>250</v>
      </c>
      <c r="Q35" s="3"/>
      <c r="W35" s="37"/>
    </row>
    <row r="36" spans="2:32" ht="79.900000000000006" customHeight="1" x14ac:dyDescent="0.25">
      <c r="B36" s="342"/>
      <c r="C36" s="135">
        <f>PROYECTO!$B$112</f>
        <v>0</v>
      </c>
      <c r="D36" s="166"/>
      <c r="E36" s="91"/>
      <c r="F36" s="91"/>
      <c r="G36" s="92"/>
      <c r="H36" s="92"/>
      <c r="I36" s="93"/>
      <c r="J36" s="93"/>
      <c r="K36" s="94">
        <f t="shared" si="0"/>
        <v>0</v>
      </c>
      <c r="L36" s="90"/>
      <c r="M36" s="93"/>
      <c r="N36" s="90"/>
      <c r="O36" s="93"/>
      <c r="P36" s="68" t="s">
        <v>250</v>
      </c>
      <c r="Q36" s="3"/>
      <c r="W36" s="37"/>
    </row>
    <row r="37" spans="2:32" ht="79.900000000000006" customHeight="1" x14ac:dyDescent="0.25">
      <c r="B37" s="342"/>
      <c r="C37" s="135">
        <f>PROYECTO!$B$112</f>
        <v>0</v>
      </c>
      <c r="D37" s="166"/>
      <c r="E37" s="91"/>
      <c r="F37" s="91"/>
      <c r="G37" s="92"/>
      <c r="H37" s="92"/>
      <c r="I37" s="93"/>
      <c r="J37" s="93"/>
      <c r="K37" s="94">
        <f t="shared" si="0"/>
        <v>0</v>
      </c>
      <c r="L37" s="90"/>
      <c r="M37" s="93"/>
      <c r="N37" s="90"/>
      <c r="O37" s="93"/>
      <c r="P37" s="68" t="s">
        <v>250</v>
      </c>
      <c r="Q37" s="3"/>
      <c r="W37" s="37"/>
    </row>
    <row r="38" spans="2:32" ht="15" customHeight="1" collapsed="1" x14ac:dyDescent="0.25">
      <c r="B38" s="214"/>
      <c r="C38" s="219" t="s">
        <v>159</v>
      </c>
      <c r="D38" s="212"/>
      <c r="E38" s="212"/>
      <c r="F38" s="212"/>
      <c r="G38" s="212"/>
      <c r="H38" s="213"/>
      <c r="I38" s="94">
        <f>+SUM(I33:I37)</f>
        <v>0</v>
      </c>
      <c r="J38" s="94">
        <f>+SUM(J33:J37)</f>
        <v>0</v>
      </c>
      <c r="K38" s="94">
        <f>+I38-J38</f>
        <v>0</v>
      </c>
      <c r="L38" s="96"/>
      <c r="M38" s="94">
        <f>+SUM(M33:M37)</f>
        <v>0</v>
      </c>
      <c r="N38" s="96"/>
      <c r="O38" s="94">
        <f>+SUM(O33:O37)</f>
        <v>0</v>
      </c>
      <c r="P38" s="68"/>
      <c r="Q38" s="3"/>
      <c r="W38" s="37"/>
    </row>
    <row r="39" spans="2:32" ht="15" customHeight="1" x14ac:dyDescent="0.25">
      <c r="B39" s="97"/>
      <c r="C39" s="550" t="s">
        <v>144</v>
      </c>
      <c r="D39" s="551"/>
      <c r="E39" s="97"/>
      <c r="F39" s="97"/>
      <c r="G39" s="98"/>
      <c r="H39" s="99"/>
      <c r="I39" s="100">
        <f>+I38+I32+I26+I20+I14</f>
        <v>0</v>
      </c>
      <c r="J39" s="100">
        <f>+J38+J32+J26+J20+J14</f>
        <v>0</v>
      </c>
      <c r="K39" s="100">
        <f>+K38+K32+K26+K20+K14</f>
        <v>0</v>
      </c>
      <c r="L39" s="101"/>
      <c r="M39" s="100">
        <f>+M38+M32+M26+M20+M14</f>
        <v>0</v>
      </c>
      <c r="N39" s="102"/>
      <c r="O39" s="100">
        <f>+O38+O32+O26+O20+O14</f>
        <v>0</v>
      </c>
      <c r="P39" s="68"/>
      <c r="Q39" s="3"/>
      <c r="W39" s="37"/>
    </row>
    <row r="40" spans="2:32" ht="18.75" customHeight="1" x14ac:dyDescent="0.25">
      <c r="E40" s="103"/>
      <c r="G40" s="103"/>
    </row>
    <row r="41" spans="2:32" ht="14.45" customHeight="1" x14ac:dyDescent="0.25"/>
    <row r="42" spans="2:32" ht="14.45" customHeight="1" x14ac:dyDescent="0.25">
      <c r="B42" s="156" t="s">
        <v>261</v>
      </c>
      <c r="E42" s="156"/>
      <c r="F42" s="156"/>
      <c r="G42" s="156"/>
      <c r="H42" s="156"/>
    </row>
    <row r="43" spans="2:32" ht="14.45" customHeight="1" x14ac:dyDescent="0.25"/>
    <row r="44" spans="2:32" ht="15" customHeight="1" x14ac:dyDescent="0.25">
      <c r="B44" s="549">
        <f>EMPRESA!C13</f>
        <v>0</v>
      </c>
      <c r="C44" s="549" t="s">
        <v>128</v>
      </c>
      <c r="D44" s="549" t="s">
        <v>145</v>
      </c>
      <c r="E44" s="549" t="s">
        <v>146</v>
      </c>
      <c r="F44" s="549" t="s">
        <v>161</v>
      </c>
      <c r="G44" s="549" t="s">
        <v>147</v>
      </c>
      <c r="J44" s="104"/>
    </row>
    <row r="45" spans="2:32" x14ac:dyDescent="0.25">
      <c r="B45" s="549"/>
      <c r="C45" s="549"/>
      <c r="D45" s="549"/>
      <c r="E45" s="549"/>
      <c r="F45" s="549"/>
      <c r="G45" s="549"/>
    </row>
    <row r="46" spans="2:32" ht="15" customHeight="1" x14ac:dyDescent="0.25">
      <c r="C46" s="545">
        <v>1</v>
      </c>
      <c r="D46" s="105">
        <v>1</v>
      </c>
      <c r="E46" s="106">
        <f>+SUM(F46:G46)</f>
        <v>0</v>
      </c>
      <c r="F46" s="106">
        <f t="shared" ref="F46:F63" si="1">SUMIFS($J$9:$J$38,$B$9:$B$38,$B$44,$G$9:$G$38,D46)</f>
        <v>0</v>
      </c>
      <c r="G46" s="106">
        <f t="shared" ref="G46:G63" si="2">SUMIFS($K$9:$K$38,$B$9:$B$38,$B$44,$G$9:$G$38,D46)</f>
        <v>0</v>
      </c>
      <c r="H46" s="3"/>
    </row>
    <row r="47" spans="2:32" ht="15" customHeight="1" x14ac:dyDescent="0.25">
      <c r="C47" s="545"/>
      <c r="D47" s="105">
        <v>2</v>
      </c>
      <c r="E47" s="106">
        <f>+SUM(F47:G47)</f>
        <v>0</v>
      </c>
      <c r="F47" s="106">
        <f t="shared" si="1"/>
        <v>0</v>
      </c>
      <c r="G47" s="106">
        <f t="shared" si="2"/>
        <v>0</v>
      </c>
      <c r="H47" s="3"/>
    </row>
    <row r="48" spans="2:32" ht="15" customHeight="1" x14ac:dyDescent="0.25">
      <c r="C48" s="545"/>
      <c r="D48" s="105">
        <v>3</v>
      </c>
      <c r="E48" s="106">
        <f t="shared" ref="E48:E63" si="3">+SUM(F48:G48)</f>
        <v>0</v>
      </c>
      <c r="F48" s="106">
        <f t="shared" si="1"/>
        <v>0</v>
      </c>
      <c r="G48" s="106">
        <f t="shared" si="2"/>
        <v>0</v>
      </c>
      <c r="H48" s="3"/>
    </row>
    <row r="49" spans="3:22" ht="15" customHeight="1" x14ac:dyDescent="0.25">
      <c r="C49" s="545"/>
      <c r="D49" s="105">
        <v>4</v>
      </c>
      <c r="E49" s="106">
        <f t="shared" si="3"/>
        <v>0</v>
      </c>
      <c r="F49" s="106">
        <f t="shared" si="1"/>
        <v>0</v>
      </c>
      <c r="G49" s="106">
        <f t="shared" si="2"/>
        <v>0</v>
      </c>
      <c r="H49" s="3"/>
    </row>
    <row r="50" spans="3:22" ht="15" customHeight="1" x14ac:dyDescent="0.25">
      <c r="C50" s="545"/>
      <c r="D50" s="105">
        <v>5</v>
      </c>
      <c r="E50" s="106">
        <f t="shared" si="3"/>
        <v>0</v>
      </c>
      <c r="F50" s="106">
        <f t="shared" si="1"/>
        <v>0</v>
      </c>
      <c r="G50" s="106">
        <f t="shared" si="2"/>
        <v>0</v>
      </c>
      <c r="H50" s="3"/>
    </row>
    <row r="51" spans="3:22" ht="15" customHeight="1" x14ac:dyDescent="0.25">
      <c r="C51" s="545"/>
      <c r="D51" s="105">
        <v>6</v>
      </c>
      <c r="E51" s="106">
        <f t="shared" si="3"/>
        <v>0</v>
      </c>
      <c r="F51" s="106">
        <f t="shared" si="1"/>
        <v>0</v>
      </c>
      <c r="G51" s="106">
        <f t="shared" si="2"/>
        <v>0</v>
      </c>
      <c r="H51" s="3"/>
    </row>
    <row r="52" spans="3:22" ht="15" customHeight="1" x14ac:dyDescent="0.25">
      <c r="C52" s="545"/>
      <c r="D52" s="105">
        <v>7</v>
      </c>
      <c r="E52" s="106">
        <f t="shared" si="3"/>
        <v>0</v>
      </c>
      <c r="F52" s="106">
        <f t="shared" si="1"/>
        <v>0</v>
      </c>
      <c r="G52" s="106">
        <f t="shared" si="2"/>
        <v>0</v>
      </c>
      <c r="H52" s="3"/>
    </row>
    <row r="53" spans="3:22" ht="15" customHeight="1" x14ac:dyDescent="0.25">
      <c r="C53" s="545"/>
      <c r="D53" s="105">
        <v>8</v>
      </c>
      <c r="E53" s="106">
        <f t="shared" si="3"/>
        <v>0</v>
      </c>
      <c r="F53" s="106">
        <f t="shared" si="1"/>
        <v>0</v>
      </c>
      <c r="G53" s="106">
        <f t="shared" si="2"/>
        <v>0</v>
      </c>
      <c r="H53" s="3"/>
    </row>
    <row r="54" spans="3:22" ht="15" customHeight="1" x14ac:dyDescent="0.25">
      <c r="C54" s="545"/>
      <c r="D54" s="105">
        <v>9</v>
      </c>
      <c r="E54" s="106">
        <f t="shared" si="3"/>
        <v>0</v>
      </c>
      <c r="F54" s="106">
        <f t="shared" si="1"/>
        <v>0</v>
      </c>
      <c r="G54" s="106">
        <f t="shared" si="2"/>
        <v>0</v>
      </c>
      <c r="H54" s="3"/>
    </row>
    <row r="55" spans="3:22" ht="15" customHeight="1" x14ac:dyDescent="0.25">
      <c r="C55" s="545"/>
      <c r="D55" s="105">
        <v>10</v>
      </c>
      <c r="E55" s="106">
        <f t="shared" si="3"/>
        <v>0</v>
      </c>
      <c r="F55" s="106">
        <f t="shared" si="1"/>
        <v>0</v>
      </c>
      <c r="G55" s="106">
        <f t="shared" si="2"/>
        <v>0</v>
      </c>
      <c r="H55" s="3"/>
    </row>
    <row r="56" spans="3:22" ht="15" customHeight="1" x14ac:dyDescent="0.25">
      <c r="C56" s="545"/>
      <c r="D56" s="105">
        <v>11</v>
      </c>
      <c r="E56" s="106">
        <f t="shared" si="3"/>
        <v>0</v>
      </c>
      <c r="F56" s="106">
        <f t="shared" si="1"/>
        <v>0</v>
      </c>
      <c r="G56" s="106">
        <f t="shared" si="2"/>
        <v>0</v>
      </c>
      <c r="H56" s="3"/>
    </row>
    <row r="57" spans="3:22" ht="15" customHeight="1" x14ac:dyDescent="0.25">
      <c r="C57" s="545"/>
      <c r="D57" s="105">
        <v>12</v>
      </c>
      <c r="E57" s="106">
        <f t="shared" si="3"/>
        <v>0</v>
      </c>
      <c r="F57" s="106">
        <f t="shared" si="1"/>
        <v>0</v>
      </c>
      <c r="G57" s="106">
        <f t="shared" si="2"/>
        <v>0</v>
      </c>
      <c r="H57" s="3"/>
    </row>
    <row r="58" spans="3:22" ht="14.45" customHeight="1" x14ac:dyDescent="0.25">
      <c r="C58" s="546">
        <v>2</v>
      </c>
      <c r="D58" s="107">
        <v>13</v>
      </c>
      <c r="E58" s="108">
        <f t="shared" si="3"/>
        <v>0</v>
      </c>
      <c r="F58" s="108">
        <f t="shared" si="1"/>
        <v>0</v>
      </c>
      <c r="G58" s="108">
        <f t="shared" si="2"/>
        <v>0</v>
      </c>
      <c r="H58" s="3"/>
    </row>
    <row r="59" spans="3:22" ht="14.45" customHeight="1" x14ac:dyDescent="0.25">
      <c r="C59" s="547"/>
      <c r="D59" s="107">
        <v>14</v>
      </c>
      <c r="E59" s="108">
        <f t="shared" si="3"/>
        <v>0</v>
      </c>
      <c r="F59" s="108">
        <f t="shared" si="1"/>
        <v>0</v>
      </c>
      <c r="G59" s="108">
        <f t="shared" si="2"/>
        <v>0</v>
      </c>
      <c r="H59" s="3"/>
    </row>
    <row r="60" spans="3:22" ht="14.45" customHeight="1" x14ac:dyDescent="0.25">
      <c r="C60" s="547"/>
      <c r="D60" s="107">
        <v>15</v>
      </c>
      <c r="E60" s="108">
        <f t="shared" si="3"/>
        <v>0</v>
      </c>
      <c r="F60" s="108">
        <f t="shared" si="1"/>
        <v>0</v>
      </c>
      <c r="G60" s="108">
        <f t="shared" si="2"/>
        <v>0</v>
      </c>
      <c r="H60" s="3"/>
    </row>
    <row r="61" spans="3:22" ht="14.45" customHeight="1" x14ac:dyDescent="0.25">
      <c r="C61" s="547"/>
      <c r="D61" s="107">
        <v>16</v>
      </c>
      <c r="E61" s="108">
        <f t="shared" si="3"/>
        <v>0</v>
      </c>
      <c r="F61" s="108">
        <f t="shared" si="1"/>
        <v>0</v>
      </c>
      <c r="G61" s="108">
        <f t="shared" si="2"/>
        <v>0</v>
      </c>
      <c r="H61" s="3"/>
    </row>
    <row r="62" spans="3:22" ht="14.45" customHeight="1" x14ac:dyDescent="0.25">
      <c r="C62" s="547"/>
      <c r="D62" s="107">
        <v>17</v>
      </c>
      <c r="E62" s="108">
        <f t="shared" si="3"/>
        <v>0</v>
      </c>
      <c r="F62" s="108">
        <f t="shared" si="1"/>
        <v>0</v>
      </c>
      <c r="G62" s="108">
        <f t="shared" si="2"/>
        <v>0</v>
      </c>
      <c r="H62" s="3"/>
    </row>
    <row r="63" spans="3:22" ht="14.45" customHeight="1" x14ac:dyDescent="0.25">
      <c r="C63" s="548"/>
      <c r="D63" s="107">
        <v>18</v>
      </c>
      <c r="E63" s="108">
        <f t="shared" si="3"/>
        <v>0</v>
      </c>
      <c r="F63" s="108">
        <f t="shared" si="1"/>
        <v>0</v>
      </c>
      <c r="G63" s="108">
        <f t="shared" si="2"/>
        <v>0</v>
      </c>
      <c r="H63" s="3"/>
    </row>
    <row r="64" spans="3:22" s="1" customFormat="1" collapsed="1" x14ac:dyDescent="0.25">
      <c r="C64" s="129"/>
      <c r="D64" s="130" t="s">
        <v>44</v>
      </c>
      <c r="E64" s="128">
        <f>+SUM(F64:G64)</f>
        <v>0</v>
      </c>
      <c r="F64" s="128">
        <f>+SUM(F46:F63)</f>
        <v>0</v>
      </c>
      <c r="G64" s="128">
        <f>+SUM(G46:G63)</f>
        <v>0</v>
      </c>
      <c r="O64" s="68"/>
      <c r="P64" s="3"/>
      <c r="Q64" s="37"/>
      <c r="R64" s="37"/>
      <c r="S64" s="37"/>
      <c r="T64" s="37"/>
      <c r="U64" s="37"/>
      <c r="V64" s="37"/>
    </row>
    <row r="66" spans="2:22" x14ac:dyDescent="0.25">
      <c r="B66" s="549">
        <f>EMPRESA!C26</f>
        <v>0</v>
      </c>
      <c r="C66" s="549" t="s">
        <v>128</v>
      </c>
      <c r="D66" s="549" t="s">
        <v>145</v>
      </c>
      <c r="E66" s="549" t="s">
        <v>146</v>
      </c>
      <c r="F66" s="549" t="s">
        <v>161</v>
      </c>
      <c r="G66" s="549" t="s">
        <v>147</v>
      </c>
    </row>
    <row r="67" spans="2:22" x14ac:dyDescent="0.25">
      <c r="B67" s="549"/>
      <c r="C67" s="549"/>
      <c r="D67" s="549"/>
      <c r="E67" s="549"/>
      <c r="F67" s="549"/>
      <c r="G67" s="549"/>
    </row>
    <row r="68" spans="2:22" s="1" customFormat="1" x14ac:dyDescent="0.25">
      <c r="B68"/>
      <c r="C68" s="545">
        <v>1</v>
      </c>
      <c r="D68" s="105">
        <v>1</v>
      </c>
      <c r="E68" s="106">
        <f>+SUM(F68:G68)</f>
        <v>0</v>
      </c>
      <c r="F68" s="106">
        <f t="shared" ref="F68:F85" si="4">SUMIFS($J$9:$J$38,$B$9:$B$38,$B$66,$G$9:$G$38,D68)</f>
        <v>0</v>
      </c>
      <c r="G68" s="106">
        <f t="shared" ref="G68:G85" si="5">SUMIFS($K$9:$K$38,$B$9:$B$38,$B$66,$G$9:$G$38,D68)</f>
        <v>0</v>
      </c>
      <c r="O68" s="68"/>
      <c r="P68" s="3"/>
      <c r="Q68" s="37"/>
      <c r="R68" s="37"/>
      <c r="S68" s="37"/>
      <c r="T68" s="37"/>
      <c r="U68" s="37"/>
      <c r="V68" s="37"/>
    </row>
    <row r="69" spans="2:22" s="1" customFormat="1" x14ac:dyDescent="0.25">
      <c r="B69"/>
      <c r="C69" s="545"/>
      <c r="D69" s="105">
        <v>2</v>
      </c>
      <c r="E69" s="106">
        <f>+SUM(F69:G69)</f>
        <v>0</v>
      </c>
      <c r="F69" s="106">
        <f t="shared" si="4"/>
        <v>0</v>
      </c>
      <c r="G69" s="106">
        <f t="shared" si="5"/>
        <v>0</v>
      </c>
      <c r="O69" s="68"/>
      <c r="P69" s="3"/>
      <c r="Q69" s="37"/>
      <c r="R69" s="37"/>
      <c r="S69" s="37"/>
      <c r="T69" s="37"/>
      <c r="U69" s="37"/>
      <c r="V69" s="37"/>
    </row>
    <row r="70" spans="2:22" s="1" customFormat="1" x14ac:dyDescent="0.25">
      <c r="B70"/>
      <c r="C70" s="545"/>
      <c r="D70" s="105">
        <v>3</v>
      </c>
      <c r="E70" s="106">
        <f t="shared" ref="E70:E85" si="6">+SUM(F70:G70)</f>
        <v>0</v>
      </c>
      <c r="F70" s="106">
        <f t="shared" si="4"/>
        <v>0</v>
      </c>
      <c r="G70" s="106">
        <f t="shared" si="5"/>
        <v>0</v>
      </c>
      <c r="O70" s="68"/>
      <c r="P70" s="3"/>
      <c r="Q70" s="37"/>
      <c r="R70" s="37"/>
      <c r="S70" s="37"/>
      <c r="T70" s="37"/>
      <c r="U70" s="37"/>
      <c r="V70" s="37"/>
    </row>
    <row r="71" spans="2:22" s="1" customFormat="1" x14ac:dyDescent="0.25">
      <c r="B71"/>
      <c r="C71" s="545"/>
      <c r="D71" s="105">
        <v>4</v>
      </c>
      <c r="E71" s="106">
        <f t="shared" si="6"/>
        <v>0</v>
      </c>
      <c r="F71" s="106">
        <f t="shared" si="4"/>
        <v>0</v>
      </c>
      <c r="G71" s="106">
        <f t="shared" si="5"/>
        <v>0</v>
      </c>
      <c r="O71" s="68"/>
      <c r="P71" s="3"/>
      <c r="Q71" s="37"/>
      <c r="R71" s="37"/>
      <c r="S71" s="37"/>
      <c r="T71" s="37"/>
      <c r="U71" s="37"/>
      <c r="V71" s="37"/>
    </row>
    <row r="72" spans="2:22" s="1" customFormat="1" x14ac:dyDescent="0.25">
      <c r="B72"/>
      <c r="C72" s="545"/>
      <c r="D72" s="105">
        <v>5</v>
      </c>
      <c r="E72" s="106">
        <f t="shared" si="6"/>
        <v>0</v>
      </c>
      <c r="F72" s="106">
        <f t="shared" si="4"/>
        <v>0</v>
      </c>
      <c r="G72" s="106">
        <f t="shared" si="5"/>
        <v>0</v>
      </c>
      <c r="O72" s="68"/>
      <c r="P72" s="3"/>
      <c r="Q72" s="37"/>
      <c r="R72" s="37"/>
      <c r="S72" s="37"/>
      <c r="T72" s="37"/>
      <c r="U72" s="37"/>
      <c r="V72" s="37"/>
    </row>
    <row r="73" spans="2:22" s="1" customFormat="1" x14ac:dyDescent="0.25">
      <c r="B73"/>
      <c r="C73" s="545"/>
      <c r="D73" s="105">
        <v>6</v>
      </c>
      <c r="E73" s="106">
        <f t="shared" si="6"/>
        <v>0</v>
      </c>
      <c r="F73" s="106">
        <f t="shared" si="4"/>
        <v>0</v>
      </c>
      <c r="G73" s="106">
        <f t="shared" si="5"/>
        <v>0</v>
      </c>
      <c r="O73" s="68"/>
      <c r="P73" s="3"/>
      <c r="Q73" s="37"/>
      <c r="R73" s="37"/>
      <c r="S73" s="37"/>
      <c r="T73" s="37"/>
      <c r="U73" s="37"/>
      <c r="V73" s="37"/>
    </row>
    <row r="74" spans="2:22" s="1" customFormat="1" x14ac:dyDescent="0.25">
      <c r="B74"/>
      <c r="C74" s="545"/>
      <c r="D74" s="105">
        <v>7</v>
      </c>
      <c r="E74" s="106">
        <f t="shared" si="6"/>
        <v>0</v>
      </c>
      <c r="F74" s="106">
        <f t="shared" si="4"/>
        <v>0</v>
      </c>
      <c r="G74" s="106">
        <f t="shared" si="5"/>
        <v>0</v>
      </c>
      <c r="O74" s="68"/>
      <c r="P74" s="3"/>
      <c r="Q74" s="37"/>
      <c r="R74" s="37"/>
      <c r="S74" s="37"/>
      <c r="T74" s="37"/>
      <c r="U74" s="37"/>
      <c r="V74" s="37"/>
    </row>
    <row r="75" spans="2:22" s="1" customFormat="1" x14ac:dyDescent="0.25">
      <c r="B75"/>
      <c r="C75" s="545"/>
      <c r="D75" s="105">
        <v>8</v>
      </c>
      <c r="E75" s="106">
        <f t="shared" si="6"/>
        <v>0</v>
      </c>
      <c r="F75" s="106">
        <f t="shared" si="4"/>
        <v>0</v>
      </c>
      <c r="G75" s="106">
        <f t="shared" si="5"/>
        <v>0</v>
      </c>
      <c r="O75" s="68"/>
      <c r="P75" s="3"/>
      <c r="Q75" s="37"/>
      <c r="R75" s="37"/>
      <c r="S75" s="37"/>
      <c r="T75" s="37"/>
      <c r="U75" s="37"/>
      <c r="V75" s="37"/>
    </row>
    <row r="76" spans="2:22" s="1" customFormat="1" x14ac:dyDescent="0.25">
      <c r="B76"/>
      <c r="C76" s="545"/>
      <c r="D76" s="105">
        <v>9</v>
      </c>
      <c r="E76" s="106">
        <f t="shared" si="6"/>
        <v>0</v>
      </c>
      <c r="F76" s="106">
        <f t="shared" si="4"/>
        <v>0</v>
      </c>
      <c r="G76" s="106">
        <f t="shared" si="5"/>
        <v>0</v>
      </c>
      <c r="O76" s="68"/>
      <c r="P76" s="3"/>
      <c r="Q76" s="37"/>
      <c r="R76" s="37"/>
      <c r="S76" s="37"/>
      <c r="T76" s="37"/>
      <c r="U76" s="37"/>
      <c r="V76" s="37"/>
    </row>
    <row r="77" spans="2:22" s="1" customFormat="1" x14ac:dyDescent="0.25">
      <c r="B77"/>
      <c r="C77" s="545"/>
      <c r="D77" s="105">
        <v>10</v>
      </c>
      <c r="E77" s="106">
        <f t="shared" si="6"/>
        <v>0</v>
      </c>
      <c r="F77" s="106">
        <f t="shared" si="4"/>
        <v>0</v>
      </c>
      <c r="G77" s="106">
        <f t="shared" si="5"/>
        <v>0</v>
      </c>
      <c r="O77" s="68"/>
      <c r="P77" s="3"/>
      <c r="Q77" s="37"/>
      <c r="R77" s="37"/>
      <c r="S77" s="37"/>
      <c r="T77" s="37"/>
      <c r="U77" s="37"/>
      <c r="V77" s="37"/>
    </row>
    <row r="78" spans="2:22" s="1" customFormat="1" x14ac:dyDescent="0.25">
      <c r="B78"/>
      <c r="C78" s="545"/>
      <c r="D78" s="105">
        <v>11</v>
      </c>
      <c r="E78" s="106">
        <f t="shared" si="6"/>
        <v>0</v>
      </c>
      <c r="F78" s="106">
        <f t="shared" si="4"/>
        <v>0</v>
      </c>
      <c r="G78" s="106">
        <f t="shared" si="5"/>
        <v>0</v>
      </c>
      <c r="O78" s="68"/>
      <c r="P78" s="3"/>
      <c r="Q78" s="37"/>
      <c r="R78" s="37"/>
      <c r="S78" s="37"/>
      <c r="T78" s="37"/>
      <c r="U78" s="37"/>
      <c r="V78" s="37"/>
    </row>
    <row r="79" spans="2:22" s="1" customFormat="1" x14ac:dyDescent="0.25">
      <c r="B79"/>
      <c r="C79" s="545"/>
      <c r="D79" s="105">
        <v>12</v>
      </c>
      <c r="E79" s="106">
        <f t="shared" si="6"/>
        <v>0</v>
      </c>
      <c r="F79" s="106">
        <f t="shared" si="4"/>
        <v>0</v>
      </c>
      <c r="G79" s="106">
        <f t="shared" si="5"/>
        <v>0</v>
      </c>
      <c r="O79" s="68"/>
      <c r="P79" s="3"/>
      <c r="Q79" s="37"/>
      <c r="R79" s="37"/>
      <c r="S79" s="37"/>
      <c r="T79" s="37"/>
      <c r="U79" s="37"/>
      <c r="V79" s="37"/>
    </row>
    <row r="80" spans="2:22" s="1" customFormat="1" x14ac:dyDescent="0.25">
      <c r="B80"/>
      <c r="C80" s="546">
        <v>2</v>
      </c>
      <c r="D80" s="107">
        <v>13</v>
      </c>
      <c r="E80" s="108">
        <f t="shared" si="6"/>
        <v>0</v>
      </c>
      <c r="F80" s="108">
        <f t="shared" si="4"/>
        <v>0</v>
      </c>
      <c r="G80" s="108">
        <f t="shared" si="5"/>
        <v>0</v>
      </c>
      <c r="O80" s="68"/>
      <c r="P80" s="3"/>
      <c r="Q80" s="37"/>
      <c r="R80" s="37"/>
      <c r="S80" s="37"/>
      <c r="T80" s="37"/>
      <c r="U80" s="37"/>
      <c r="V80" s="37"/>
    </row>
    <row r="81" spans="2:22" s="1" customFormat="1" x14ac:dyDescent="0.25">
      <c r="B81"/>
      <c r="C81" s="547"/>
      <c r="D81" s="107">
        <v>14</v>
      </c>
      <c r="E81" s="108">
        <f t="shared" si="6"/>
        <v>0</v>
      </c>
      <c r="F81" s="108">
        <f t="shared" si="4"/>
        <v>0</v>
      </c>
      <c r="G81" s="108">
        <f t="shared" si="5"/>
        <v>0</v>
      </c>
      <c r="O81" s="68"/>
      <c r="P81" s="3"/>
      <c r="Q81" s="37"/>
      <c r="R81" s="37"/>
      <c r="S81" s="37"/>
      <c r="T81" s="37"/>
      <c r="U81" s="37"/>
      <c r="V81" s="37"/>
    </row>
    <row r="82" spans="2:22" s="1" customFormat="1" x14ac:dyDescent="0.25">
      <c r="B82"/>
      <c r="C82" s="547"/>
      <c r="D82" s="107">
        <v>15</v>
      </c>
      <c r="E82" s="108">
        <f t="shared" si="6"/>
        <v>0</v>
      </c>
      <c r="F82" s="108">
        <f t="shared" si="4"/>
        <v>0</v>
      </c>
      <c r="G82" s="108">
        <f t="shared" si="5"/>
        <v>0</v>
      </c>
      <c r="O82" s="68"/>
      <c r="P82" s="3"/>
      <c r="Q82" s="37"/>
      <c r="R82" s="37"/>
      <c r="S82" s="37"/>
      <c r="T82" s="37"/>
      <c r="U82" s="37"/>
      <c r="V82" s="37"/>
    </row>
    <row r="83" spans="2:22" s="1" customFormat="1" x14ac:dyDescent="0.25">
      <c r="B83"/>
      <c r="C83" s="547"/>
      <c r="D83" s="107">
        <v>16</v>
      </c>
      <c r="E83" s="108">
        <f t="shared" si="6"/>
        <v>0</v>
      </c>
      <c r="F83" s="108">
        <f t="shared" si="4"/>
        <v>0</v>
      </c>
      <c r="G83" s="108">
        <f t="shared" si="5"/>
        <v>0</v>
      </c>
      <c r="O83" s="68"/>
      <c r="P83" s="3"/>
      <c r="Q83" s="37"/>
      <c r="R83" s="37"/>
      <c r="S83" s="37"/>
      <c r="T83" s="37"/>
      <c r="U83" s="37"/>
      <c r="V83" s="37"/>
    </row>
    <row r="84" spans="2:22" s="1" customFormat="1" x14ac:dyDescent="0.25">
      <c r="B84"/>
      <c r="C84" s="547"/>
      <c r="D84" s="107">
        <v>17</v>
      </c>
      <c r="E84" s="108">
        <f t="shared" si="6"/>
        <v>0</v>
      </c>
      <c r="F84" s="108">
        <f t="shared" si="4"/>
        <v>0</v>
      </c>
      <c r="G84" s="108">
        <f t="shared" si="5"/>
        <v>0</v>
      </c>
      <c r="O84" s="68"/>
      <c r="P84" s="3"/>
      <c r="Q84" s="37"/>
      <c r="R84" s="37"/>
      <c r="S84" s="37"/>
      <c r="T84" s="37"/>
      <c r="U84" s="37"/>
      <c r="V84" s="37"/>
    </row>
    <row r="85" spans="2:22" s="1" customFormat="1" x14ac:dyDescent="0.25">
      <c r="B85"/>
      <c r="C85" s="548"/>
      <c r="D85" s="107">
        <v>18</v>
      </c>
      <c r="E85" s="108">
        <f t="shared" si="6"/>
        <v>0</v>
      </c>
      <c r="F85" s="108">
        <f t="shared" si="4"/>
        <v>0</v>
      </c>
      <c r="G85" s="108">
        <f t="shared" si="5"/>
        <v>0</v>
      </c>
      <c r="O85" s="68"/>
      <c r="P85" s="3"/>
      <c r="Q85" s="37"/>
      <c r="R85" s="37"/>
      <c r="S85" s="37"/>
      <c r="T85" s="37"/>
      <c r="U85" s="37"/>
      <c r="V85" s="37"/>
    </row>
    <row r="86" spans="2:22" s="1" customFormat="1" collapsed="1" x14ac:dyDescent="0.25">
      <c r="C86" s="129"/>
      <c r="D86" s="130" t="s">
        <v>44</v>
      </c>
      <c r="E86" s="128">
        <f>+SUM(F86:G86)</f>
        <v>0</v>
      </c>
      <c r="F86" s="128">
        <f>+SUM(F68:F85)</f>
        <v>0</v>
      </c>
      <c r="G86" s="128">
        <f>+SUM(G68:G85)</f>
        <v>0</v>
      </c>
      <c r="O86" s="68"/>
      <c r="P86" s="3"/>
      <c r="Q86" s="37"/>
      <c r="R86" s="37"/>
      <c r="S86" s="37"/>
      <c r="T86" s="37"/>
      <c r="U86" s="37"/>
      <c r="V86" s="37"/>
    </row>
    <row r="87" spans="2:22" s="1" customFormat="1" x14ac:dyDescent="0.25">
      <c r="O87" s="68"/>
      <c r="P87" s="3"/>
      <c r="Q87" s="37"/>
      <c r="R87" s="37"/>
      <c r="S87" s="37"/>
      <c r="T87" s="37"/>
      <c r="U87" s="37"/>
      <c r="V87" s="37"/>
    </row>
    <row r="88" spans="2:22" x14ac:dyDescent="0.25">
      <c r="B88" s="549">
        <f>EMPRESA!C39</f>
        <v>0</v>
      </c>
      <c r="C88" s="549" t="s">
        <v>128</v>
      </c>
      <c r="D88" s="549" t="s">
        <v>145</v>
      </c>
      <c r="E88" s="549" t="s">
        <v>146</v>
      </c>
      <c r="F88" s="549" t="s">
        <v>161</v>
      </c>
      <c r="G88" s="549" t="s">
        <v>147</v>
      </c>
    </row>
    <row r="89" spans="2:22" x14ac:dyDescent="0.25">
      <c r="B89" s="549"/>
      <c r="C89" s="549"/>
      <c r="D89" s="549"/>
      <c r="E89" s="549"/>
      <c r="F89" s="549"/>
      <c r="G89" s="549"/>
    </row>
    <row r="90" spans="2:22" s="1" customFormat="1" x14ac:dyDescent="0.25">
      <c r="B90"/>
      <c r="C90" s="545">
        <v>1</v>
      </c>
      <c r="D90" s="105">
        <v>1</v>
      </c>
      <c r="E90" s="106">
        <f>+SUM(F90:G90)</f>
        <v>0</v>
      </c>
      <c r="F90" s="106">
        <f t="shared" ref="F90:F107" si="7">SUMIFS($J$9:$J$38,$B$9:$B$38,$B$88,$G$9:$G$38,D90)</f>
        <v>0</v>
      </c>
      <c r="G90" s="106">
        <f t="shared" ref="G90:G107" si="8">SUMIFS($K$9:$K$38,$B$9:$B$38,$B$88,$G$9:$G$38,D90)</f>
        <v>0</v>
      </c>
      <c r="O90" s="68"/>
      <c r="P90" s="3"/>
      <c r="Q90" s="37"/>
      <c r="R90" s="37"/>
      <c r="S90" s="37"/>
      <c r="T90" s="37"/>
      <c r="U90" s="37"/>
      <c r="V90" s="37"/>
    </row>
    <row r="91" spans="2:22" s="1" customFormat="1" x14ac:dyDescent="0.25">
      <c r="B91"/>
      <c r="C91" s="545"/>
      <c r="D91" s="105">
        <v>2</v>
      </c>
      <c r="E91" s="106">
        <f>+SUM(F91:G91)</f>
        <v>0</v>
      </c>
      <c r="F91" s="106">
        <f t="shared" si="7"/>
        <v>0</v>
      </c>
      <c r="G91" s="106">
        <f t="shared" si="8"/>
        <v>0</v>
      </c>
      <c r="O91" s="68"/>
      <c r="P91" s="3"/>
      <c r="Q91" s="37"/>
      <c r="R91" s="37"/>
      <c r="S91" s="37"/>
      <c r="T91" s="37"/>
      <c r="U91" s="37"/>
      <c r="V91" s="37"/>
    </row>
    <row r="92" spans="2:22" s="1" customFormat="1" x14ac:dyDescent="0.25">
      <c r="B92"/>
      <c r="C92" s="545"/>
      <c r="D92" s="105">
        <v>3</v>
      </c>
      <c r="E92" s="106">
        <f t="shared" ref="E92:E107" si="9">+SUM(F92:G92)</f>
        <v>0</v>
      </c>
      <c r="F92" s="106">
        <f t="shared" si="7"/>
        <v>0</v>
      </c>
      <c r="G92" s="106">
        <f t="shared" si="8"/>
        <v>0</v>
      </c>
      <c r="O92" s="68"/>
      <c r="P92" s="3"/>
      <c r="Q92" s="37"/>
      <c r="R92" s="37"/>
      <c r="S92" s="37"/>
      <c r="T92" s="37"/>
      <c r="U92" s="37"/>
      <c r="V92" s="37"/>
    </row>
    <row r="93" spans="2:22" s="1" customFormat="1" x14ac:dyDescent="0.25">
      <c r="B93"/>
      <c r="C93" s="545"/>
      <c r="D93" s="105">
        <v>4</v>
      </c>
      <c r="E93" s="106">
        <f t="shared" si="9"/>
        <v>0</v>
      </c>
      <c r="F93" s="106">
        <f t="shared" si="7"/>
        <v>0</v>
      </c>
      <c r="G93" s="106">
        <f t="shared" si="8"/>
        <v>0</v>
      </c>
      <c r="O93" s="68"/>
      <c r="P93" s="3"/>
      <c r="Q93" s="37"/>
      <c r="R93" s="37"/>
      <c r="S93" s="37"/>
      <c r="T93" s="37"/>
      <c r="U93" s="37"/>
      <c r="V93" s="37"/>
    </row>
    <row r="94" spans="2:22" s="1" customFormat="1" x14ac:dyDescent="0.25">
      <c r="B94"/>
      <c r="C94" s="545"/>
      <c r="D94" s="105">
        <v>5</v>
      </c>
      <c r="E94" s="106">
        <f t="shared" si="9"/>
        <v>0</v>
      </c>
      <c r="F94" s="106">
        <f t="shared" si="7"/>
        <v>0</v>
      </c>
      <c r="G94" s="106">
        <f t="shared" si="8"/>
        <v>0</v>
      </c>
      <c r="O94" s="68"/>
      <c r="P94" s="3"/>
      <c r="Q94" s="37"/>
      <c r="R94" s="37"/>
      <c r="S94" s="37"/>
      <c r="T94" s="37"/>
      <c r="U94" s="37"/>
      <c r="V94" s="37"/>
    </row>
    <row r="95" spans="2:22" s="1" customFormat="1" x14ac:dyDescent="0.25">
      <c r="B95"/>
      <c r="C95" s="545"/>
      <c r="D95" s="105">
        <v>6</v>
      </c>
      <c r="E95" s="106">
        <f t="shared" si="9"/>
        <v>0</v>
      </c>
      <c r="F95" s="106">
        <f t="shared" si="7"/>
        <v>0</v>
      </c>
      <c r="G95" s="106">
        <f t="shared" si="8"/>
        <v>0</v>
      </c>
      <c r="O95" s="68"/>
      <c r="P95" s="3"/>
      <c r="Q95" s="37"/>
      <c r="R95" s="37"/>
      <c r="S95" s="37"/>
      <c r="T95" s="37"/>
      <c r="U95" s="37"/>
      <c r="V95" s="37"/>
    </row>
    <row r="96" spans="2:22" s="1" customFormat="1" x14ac:dyDescent="0.25">
      <c r="B96"/>
      <c r="C96" s="545"/>
      <c r="D96" s="105">
        <v>7</v>
      </c>
      <c r="E96" s="106">
        <f t="shared" si="9"/>
        <v>0</v>
      </c>
      <c r="F96" s="106">
        <f t="shared" si="7"/>
        <v>0</v>
      </c>
      <c r="G96" s="106">
        <f t="shared" si="8"/>
        <v>0</v>
      </c>
      <c r="O96" s="68"/>
      <c r="P96" s="3"/>
      <c r="Q96" s="37"/>
      <c r="R96" s="37"/>
      <c r="S96" s="37"/>
      <c r="T96" s="37"/>
      <c r="U96" s="37"/>
      <c r="V96" s="37"/>
    </row>
    <row r="97" spans="2:22" s="1" customFormat="1" x14ac:dyDescent="0.25">
      <c r="B97"/>
      <c r="C97" s="545"/>
      <c r="D97" s="105">
        <v>8</v>
      </c>
      <c r="E97" s="106">
        <f t="shared" si="9"/>
        <v>0</v>
      </c>
      <c r="F97" s="106">
        <f t="shared" si="7"/>
        <v>0</v>
      </c>
      <c r="G97" s="106">
        <f t="shared" si="8"/>
        <v>0</v>
      </c>
      <c r="O97" s="68"/>
      <c r="P97" s="3"/>
      <c r="Q97" s="37"/>
      <c r="R97" s="37"/>
      <c r="S97" s="37"/>
      <c r="T97" s="37"/>
      <c r="U97" s="37"/>
      <c r="V97" s="37"/>
    </row>
    <row r="98" spans="2:22" s="1" customFormat="1" x14ac:dyDescent="0.25">
      <c r="B98"/>
      <c r="C98" s="545"/>
      <c r="D98" s="105">
        <v>9</v>
      </c>
      <c r="E98" s="106">
        <f t="shared" si="9"/>
        <v>0</v>
      </c>
      <c r="F98" s="106">
        <f t="shared" si="7"/>
        <v>0</v>
      </c>
      <c r="G98" s="106">
        <f t="shared" si="8"/>
        <v>0</v>
      </c>
      <c r="O98" s="68"/>
      <c r="P98" s="3"/>
      <c r="Q98" s="37"/>
      <c r="R98" s="37"/>
      <c r="S98" s="37"/>
      <c r="T98" s="37"/>
      <c r="U98" s="37"/>
      <c r="V98" s="37"/>
    </row>
    <row r="99" spans="2:22" s="1" customFormat="1" x14ac:dyDescent="0.25">
      <c r="B99"/>
      <c r="C99" s="545"/>
      <c r="D99" s="105">
        <v>10</v>
      </c>
      <c r="E99" s="106">
        <f t="shared" si="9"/>
        <v>0</v>
      </c>
      <c r="F99" s="106">
        <f t="shared" si="7"/>
        <v>0</v>
      </c>
      <c r="G99" s="106">
        <f t="shared" si="8"/>
        <v>0</v>
      </c>
      <c r="O99" s="68"/>
      <c r="P99" s="3"/>
      <c r="Q99" s="37"/>
      <c r="R99" s="37"/>
      <c r="S99" s="37"/>
      <c r="T99" s="37"/>
      <c r="U99" s="37"/>
      <c r="V99" s="37"/>
    </row>
    <row r="100" spans="2:22" s="1" customFormat="1" x14ac:dyDescent="0.25">
      <c r="B100"/>
      <c r="C100" s="545"/>
      <c r="D100" s="105">
        <v>11</v>
      </c>
      <c r="E100" s="106">
        <f t="shared" si="9"/>
        <v>0</v>
      </c>
      <c r="F100" s="106">
        <f t="shared" si="7"/>
        <v>0</v>
      </c>
      <c r="G100" s="106">
        <f t="shared" si="8"/>
        <v>0</v>
      </c>
      <c r="O100" s="68"/>
      <c r="P100" s="3"/>
      <c r="Q100" s="37"/>
      <c r="R100" s="37"/>
      <c r="S100" s="37"/>
      <c r="T100" s="37"/>
      <c r="U100" s="37"/>
      <c r="V100" s="37"/>
    </row>
    <row r="101" spans="2:22" s="1" customFormat="1" x14ac:dyDescent="0.25">
      <c r="B101"/>
      <c r="C101" s="545"/>
      <c r="D101" s="105">
        <v>12</v>
      </c>
      <c r="E101" s="106">
        <f t="shared" si="9"/>
        <v>0</v>
      </c>
      <c r="F101" s="106">
        <f t="shared" si="7"/>
        <v>0</v>
      </c>
      <c r="G101" s="106">
        <f t="shared" si="8"/>
        <v>0</v>
      </c>
      <c r="O101" s="68"/>
      <c r="P101" s="3"/>
      <c r="Q101" s="37"/>
      <c r="R101" s="37"/>
      <c r="S101" s="37"/>
      <c r="T101" s="37"/>
      <c r="U101" s="37"/>
      <c r="V101" s="37"/>
    </row>
    <row r="102" spans="2:22" s="1" customFormat="1" x14ac:dyDescent="0.25">
      <c r="B102"/>
      <c r="C102" s="546">
        <v>2</v>
      </c>
      <c r="D102" s="107">
        <v>13</v>
      </c>
      <c r="E102" s="108">
        <f t="shared" si="9"/>
        <v>0</v>
      </c>
      <c r="F102" s="108">
        <f t="shared" si="7"/>
        <v>0</v>
      </c>
      <c r="G102" s="108">
        <f t="shared" si="8"/>
        <v>0</v>
      </c>
      <c r="O102" s="68"/>
      <c r="P102" s="3"/>
      <c r="Q102" s="37"/>
      <c r="R102" s="37"/>
      <c r="S102" s="37"/>
      <c r="T102" s="37"/>
      <c r="U102" s="37"/>
      <c r="V102" s="37"/>
    </row>
    <row r="103" spans="2:22" s="1" customFormat="1" x14ac:dyDescent="0.25">
      <c r="B103"/>
      <c r="C103" s="547"/>
      <c r="D103" s="107">
        <v>14</v>
      </c>
      <c r="E103" s="108">
        <f t="shared" si="9"/>
        <v>0</v>
      </c>
      <c r="F103" s="108">
        <f t="shared" si="7"/>
        <v>0</v>
      </c>
      <c r="G103" s="108">
        <f t="shared" si="8"/>
        <v>0</v>
      </c>
      <c r="O103" s="68"/>
      <c r="P103" s="3"/>
      <c r="Q103" s="37"/>
      <c r="R103" s="37"/>
      <c r="S103" s="37"/>
      <c r="T103" s="37"/>
      <c r="U103" s="37"/>
      <c r="V103" s="37"/>
    </row>
    <row r="104" spans="2:22" s="1" customFormat="1" x14ac:dyDescent="0.25">
      <c r="B104"/>
      <c r="C104" s="547"/>
      <c r="D104" s="107">
        <v>15</v>
      </c>
      <c r="E104" s="108">
        <f t="shared" si="9"/>
        <v>0</v>
      </c>
      <c r="F104" s="108">
        <f t="shared" si="7"/>
        <v>0</v>
      </c>
      <c r="G104" s="108">
        <f t="shared" si="8"/>
        <v>0</v>
      </c>
      <c r="O104" s="68"/>
      <c r="P104" s="3"/>
      <c r="Q104" s="37"/>
      <c r="R104" s="37"/>
      <c r="S104" s="37"/>
      <c r="T104" s="37"/>
      <c r="U104" s="37"/>
      <c r="V104" s="37"/>
    </row>
    <row r="105" spans="2:22" s="1" customFormat="1" x14ac:dyDescent="0.25">
      <c r="B105"/>
      <c r="C105" s="547"/>
      <c r="D105" s="107">
        <v>16</v>
      </c>
      <c r="E105" s="108">
        <f t="shared" si="9"/>
        <v>0</v>
      </c>
      <c r="F105" s="108">
        <f t="shared" si="7"/>
        <v>0</v>
      </c>
      <c r="G105" s="108">
        <f t="shared" si="8"/>
        <v>0</v>
      </c>
      <c r="O105" s="68"/>
      <c r="P105" s="3"/>
      <c r="Q105" s="37"/>
      <c r="R105" s="37"/>
      <c r="S105" s="37"/>
      <c r="T105" s="37"/>
      <c r="U105" s="37"/>
      <c r="V105" s="37"/>
    </row>
    <row r="106" spans="2:22" s="1" customFormat="1" x14ac:dyDescent="0.25">
      <c r="B106"/>
      <c r="C106" s="547"/>
      <c r="D106" s="107">
        <v>17</v>
      </c>
      <c r="E106" s="108">
        <f t="shared" si="9"/>
        <v>0</v>
      </c>
      <c r="F106" s="108">
        <f t="shared" si="7"/>
        <v>0</v>
      </c>
      <c r="G106" s="108">
        <f t="shared" si="8"/>
        <v>0</v>
      </c>
      <c r="O106" s="68"/>
      <c r="P106" s="3"/>
      <c r="Q106" s="37"/>
      <c r="R106" s="37"/>
      <c r="S106" s="37"/>
      <c r="T106" s="37"/>
      <c r="U106" s="37"/>
      <c r="V106" s="37"/>
    </row>
    <row r="107" spans="2:22" s="1" customFormat="1" x14ac:dyDescent="0.25">
      <c r="B107"/>
      <c r="C107" s="548"/>
      <c r="D107" s="107">
        <v>18</v>
      </c>
      <c r="E107" s="108">
        <f t="shared" si="9"/>
        <v>0</v>
      </c>
      <c r="F107" s="108">
        <f t="shared" si="7"/>
        <v>0</v>
      </c>
      <c r="G107" s="108">
        <f t="shared" si="8"/>
        <v>0</v>
      </c>
      <c r="O107" s="68"/>
      <c r="P107" s="3"/>
      <c r="Q107" s="37"/>
      <c r="R107" s="37"/>
      <c r="S107" s="37"/>
      <c r="T107" s="37"/>
      <c r="U107" s="37"/>
      <c r="V107" s="37"/>
    </row>
    <row r="108" spans="2:22" s="1" customFormat="1" collapsed="1" x14ac:dyDescent="0.25">
      <c r="C108" s="129"/>
      <c r="D108" s="130" t="s">
        <v>44</v>
      </c>
      <c r="E108" s="128">
        <f>+SUM(F108:G108)</f>
        <v>0</v>
      </c>
      <c r="F108" s="128">
        <f>+SUM(F90:F107)</f>
        <v>0</v>
      </c>
      <c r="G108" s="128">
        <f>+SUM(G90:G107)</f>
        <v>0</v>
      </c>
      <c r="O108" s="68"/>
      <c r="P108" s="3"/>
      <c r="Q108" s="37"/>
      <c r="R108" s="37"/>
      <c r="S108" s="37"/>
      <c r="T108" s="37"/>
      <c r="U108" s="37"/>
      <c r="V108" s="37"/>
    </row>
    <row r="110" spans="2:22" x14ac:dyDescent="0.25">
      <c r="B110" s="549">
        <f>EMPRESA!C52</f>
        <v>0</v>
      </c>
      <c r="C110" s="549" t="s">
        <v>128</v>
      </c>
      <c r="D110" s="549" t="s">
        <v>145</v>
      </c>
      <c r="E110" s="549" t="s">
        <v>146</v>
      </c>
      <c r="F110" s="549" t="s">
        <v>161</v>
      </c>
      <c r="G110" s="549" t="s">
        <v>147</v>
      </c>
    </row>
    <row r="111" spans="2:22" x14ac:dyDescent="0.25">
      <c r="B111" s="549"/>
      <c r="C111" s="549"/>
      <c r="D111" s="549"/>
      <c r="E111" s="549"/>
      <c r="F111" s="549"/>
      <c r="G111" s="549"/>
    </row>
    <row r="112" spans="2:22" s="1" customFormat="1" x14ac:dyDescent="0.25">
      <c r="B112"/>
      <c r="C112" s="545">
        <v>1</v>
      </c>
      <c r="D112" s="105">
        <v>1</v>
      </c>
      <c r="E112" s="106">
        <f>+SUM(F112:G112)</f>
        <v>0</v>
      </c>
      <c r="F112" s="106">
        <f t="shared" ref="F112:F129" si="10">SUMIFS($J$9:$J$38,$B$9:$B$38,$B$110,$G$9:$G$38,D112)</f>
        <v>0</v>
      </c>
      <c r="G112" s="106">
        <f t="shared" ref="G112:G129" si="11">SUMIFS($K$9:$K$38,$B$9:$B$38,$B$110,$G$9:$G$38,D112)</f>
        <v>0</v>
      </c>
      <c r="O112" s="68"/>
      <c r="P112" s="3"/>
      <c r="Q112" s="37"/>
      <c r="R112" s="37"/>
      <c r="S112" s="37"/>
      <c r="T112" s="37"/>
      <c r="U112" s="37"/>
      <c r="V112" s="37"/>
    </row>
    <row r="113" spans="2:22" s="1" customFormat="1" x14ac:dyDescent="0.25">
      <c r="B113"/>
      <c r="C113" s="545"/>
      <c r="D113" s="105">
        <v>2</v>
      </c>
      <c r="E113" s="106">
        <f>+SUM(F113:G113)</f>
        <v>0</v>
      </c>
      <c r="F113" s="106">
        <f t="shared" si="10"/>
        <v>0</v>
      </c>
      <c r="G113" s="106">
        <f t="shared" si="11"/>
        <v>0</v>
      </c>
      <c r="O113" s="68"/>
      <c r="P113" s="3"/>
      <c r="Q113" s="37"/>
      <c r="R113" s="37"/>
      <c r="S113" s="37"/>
      <c r="T113" s="37"/>
      <c r="U113" s="37"/>
      <c r="V113" s="37"/>
    </row>
    <row r="114" spans="2:22" s="1" customFormat="1" x14ac:dyDescent="0.25">
      <c r="B114"/>
      <c r="C114" s="545"/>
      <c r="D114" s="105">
        <v>3</v>
      </c>
      <c r="E114" s="106">
        <f t="shared" ref="E114:E129" si="12">+SUM(F114:G114)</f>
        <v>0</v>
      </c>
      <c r="F114" s="106">
        <f t="shared" si="10"/>
        <v>0</v>
      </c>
      <c r="G114" s="106">
        <f t="shared" si="11"/>
        <v>0</v>
      </c>
      <c r="O114" s="68"/>
      <c r="P114" s="3"/>
      <c r="Q114" s="37"/>
      <c r="R114" s="37"/>
      <c r="S114" s="37"/>
      <c r="T114" s="37"/>
      <c r="U114" s="37"/>
      <c r="V114" s="37"/>
    </row>
    <row r="115" spans="2:22" s="1" customFormat="1" x14ac:dyDescent="0.25">
      <c r="B115"/>
      <c r="C115" s="545"/>
      <c r="D115" s="105">
        <v>4</v>
      </c>
      <c r="E115" s="106">
        <f t="shared" si="12"/>
        <v>0</v>
      </c>
      <c r="F115" s="106">
        <f t="shared" si="10"/>
        <v>0</v>
      </c>
      <c r="G115" s="106">
        <f t="shared" si="11"/>
        <v>0</v>
      </c>
      <c r="O115" s="68"/>
      <c r="P115" s="3"/>
      <c r="Q115" s="37"/>
      <c r="R115" s="37"/>
      <c r="S115" s="37"/>
      <c r="T115" s="37"/>
      <c r="U115" s="37"/>
      <c r="V115" s="37"/>
    </row>
    <row r="116" spans="2:22" s="1" customFormat="1" x14ac:dyDescent="0.25">
      <c r="B116"/>
      <c r="C116" s="545"/>
      <c r="D116" s="105">
        <v>5</v>
      </c>
      <c r="E116" s="106">
        <f t="shared" si="12"/>
        <v>0</v>
      </c>
      <c r="F116" s="106">
        <f t="shared" si="10"/>
        <v>0</v>
      </c>
      <c r="G116" s="106">
        <f t="shared" si="11"/>
        <v>0</v>
      </c>
      <c r="O116" s="68"/>
      <c r="P116" s="3"/>
      <c r="Q116" s="37"/>
      <c r="R116" s="37"/>
      <c r="S116" s="37"/>
      <c r="T116" s="37"/>
      <c r="U116" s="37"/>
      <c r="V116" s="37"/>
    </row>
    <row r="117" spans="2:22" s="1" customFormat="1" x14ac:dyDescent="0.25">
      <c r="B117"/>
      <c r="C117" s="545"/>
      <c r="D117" s="105">
        <v>6</v>
      </c>
      <c r="E117" s="106">
        <f t="shared" si="12"/>
        <v>0</v>
      </c>
      <c r="F117" s="106">
        <f t="shared" si="10"/>
        <v>0</v>
      </c>
      <c r="G117" s="106">
        <f t="shared" si="11"/>
        <v>0</v>
      </c>
      <c r="O117" s="68"/>
      <c r="P117" s="3"/>
      <c r="Q117" s="37"/>
      <c r="R117" s="37"/>
      <c r="S117" s="37"/>
      <c r="T117" s="37"/>
      <c r="U117" s="37"/>
      <c r="V117" s="37"/>
    </row>
    <row r="118" spans="2:22" s="1" customFormat="1" x14ac:dyDescent="0.25">
      <c r="B118"/>
      <c r="C118" s="545"/>
      <c r="D118" s="105">
        <v>7</v>
      </c>
      <c r="E118" s="106">
        <f t="shared" si="12"/>
        <v>0</v>
      </c>
      <c r="F118" s="106">
        <f t="shared" si="10"/>
        <v>0</v>
      </c>
      <c r="G118" s="106">
        <f t="shared" si="11"/>
        <v>0</v>
      </c>
      <c r="O118" s="68"/>
      <c r="P118" s="3"/>
      <c r="Q118" s="37"/>
      <c r="R118" s="37"/>
      <c r="S118" s="37"/>
      <c r="T118" s="37"/>
      <c r="U118" s="37"/>
      <c r="V118" s="37"/>
    </row>
    <row r="119" spans="2:22" s="1" customFormat="1" x14ac:dyDescent="0.25">
      <c r="B119"/>
      <c r="C119" s="545"/>
      <c r="D119" s="105">
        <v>8</v>
      </c>
      <c r="E119" s="106">
        <f t="shared" si="12"/>
        <v>0</v>
      </c>
      <c r="F119" s="106">
        <f t="shared" si="10"/>
        <v>0</v>
      </c>
      <c r="G119" s="106">
        <f t="shared" si="11"/>
        <v>0</v>
      </c>
      <c r="O119" s="68"/>
      <c r="P119" s="3"/>
      <c r="Q119" s="37"/>
      <c r="R119" s="37"/>
      <c r="S119" s="37"/>
      <c r="T119" s="37"/>
      <c r="U119" s="37"/>
      <c r="V119" s="37"/>
    </row>
    <row r="120" spans="2:22" s="1" customFormat="1" x14ac:dyDescent="0.25">
      <c r="B120"/>
      <c r="C120" s="545"/>
      <c r="D120" s="105">
        <v>9</v>
      </c>
      <c r="E120" s="106">
        <f t="shared" si="12"/>
        <v>0</v>
      </c>
      <c r="F120" s="106">
        <f t="shared" si="10"/>
        <v>0</v>
      </c>
      <c r="G120" s="106">
        <f t="shared" si="11"/>
        <v>0</v>
      </c>
      <c r="O120" s="68"/>
      <c r="P120" s="3"/>
      <c r="Q120" s="37"/>
      <c r="R120" s="37"/>
      <c r="S120" s="37"/>
      <c r="T120" s="37"/>
      <c r="U120" s="37"/>
      <c r="V120" s="37"/>
    </row>
    <row r="121" spans="2:22" s="1" customFormat="1" x14ac:dyDescent="0.25">
      <c r="B121"/>
      <c r="C121" s="545"/>
      <c r="D121" s="105">
        <v>10</v>
      </c>
      <c r="E121" s="106">
        <f t="shared" si="12"/>
        <v>0</v>
      </c>
      <c r="F121" s="106">
        <f t="shared" si="10"/>
        <v>0</v>
      </c>
      <c r="G121" s="106">
        <f t="shared" si="11"/>
        <v>0</v>
      </c>
      <c r="O121" s="68"/>
      <c r="P121" s="3"/>
      <c r="Q121" s="37"/>
      <c r="R121" s="37"/>
      <c r="S121" s="37"/>
      <c r="T121" s="37"/>
      <c r="U121" s="37"/>
      <c r="V121" s="37"/>
    </row>
    <row r="122" spans="2:22" s="1" customFormat="1" x14ac:dyDescent="0.25">
      <c r="B122"/>
      <c r="C122" s="545"/>
      <c r="D122" s="105">
        <v>11</v>
      </c>
      <c r="E122" s="106">
        <f t="shared" si="12"/>
        <v>0</v>
      </c>
      <c r="F122" s="106">
        <f t="shared" si="10"/>
        <v>0</v>
      </c>
      <c r="G122" s="106">
        <f t="shared" si="11"/>
        <v>0</v>
      </c>
      <c r="O122" s="68"/>
      <c r="P122" s="3"/>
      <c r="Q122" s="37"/>
      <c r="R122" s="37"/>
      <c r="S122" s="37"/>
      <c r="T122" s="37"/>
      <c r="U122" s="37"/>
      <c r="V122" s="37"/>
    </row>
    <row r="123" spans="2:22" s="1" customFormat="1" x14ac:dyDescent="0.25">
      <c r="B123"/>
      <c r="C123" s="545"/>
      <c r="D123" s="105">
        <v>12</v>
      </c>
      <c r="E123" s="106">
        <f t="shared" si="12"/>
        <v>0</v>
      </c>
      <c r="F123" s="106">
        <f t="shared" si="10"/>
        <v>0</v>
      </c>
      <c r="G123" s="106">
        <f t="shared" si="11"/>
        <v>0</v>
      </c>
      <c r="O123" s="68"/>
      <c r="P123" s="3"/>
      <c r="Q123" s="37"/>
      <c r="R123" s="37"/>
      <c r="S123" s="37"/>
      <c r="T123" s="37"/>
      <c r="U123" s="37"/>
      <c r="V123" s="37"/>
    </row>
    <row r="124" spans="2:22" s="1" customFormat="1" x14ac:dyDescent="0.25">
      <c r="B124"/>
      <c r="C124" s="546">
        <v>2</v>
      </c>
      <c r="D124" s="107">
        <v>13</v>
      </c>
      <c r="E124" s="108">
        <f t="shared" si="12"/>
        <v>0</v>
      </c>
      <c r="F124" s="108">
        <f t="shared" si="10"/>
        <v>0</v>
      </c>
      <c r="G124" s="108">
        <f t="shared" si="11"/>
        <v>0</v>
      </c>
      <c r="O124" s="68"/>
      <c r="P124" s="3"/>
      <c r="Q124" s="37"/>
      <c r="R124" s="37"/>
      <c r="S124" s="37"/>
      <c r="T124" s="37"/>
      <c r="U124" s="37"/>
      <c r="V124" s="37"/>
    </row>
    <row r="125" spans="2:22" s="1" customFormat="1" x14ac:dyDescent="0.25">
      <c r="B125"/>
      <c r="C125" s="547"/>
      <c r="D125" s="107">
        <v>14</v>
      </c>
      <c r="E125" s="108">
        <f t="shared" si="12"/>
        <v>0</v>
      </c>
      <c r="F125" s="108">
        <f t="shared" si="10"/>
        <v>0</v>
      </c>
      <c r="G125" s="108">
        <f t="shared" si="11"/>
        <v>0</v>
      </c>
      <c r="O125" s="68"/>
      <c r="P125" s="3"/>
      <c r="Q125" s="37"/>
      <c r="R125" s="37"/>
      <c r="S125" s="37"/>
      <c r="T125" s="37"/>
      <c r="U125" s="37"/>
      <c r="V125" s="37"/>
    </row>
    <row r="126" spans="2:22" s="1" customFormat="1" x14ac:dyDescent="0.25">
      <c r="B126"/>
      <c r="C126" s="547"/>
      <c r="D126" s="107">
        <v>15</v>
      </c>
      <c r="E126" s="108">
        <f t="shared" si="12"/>
        <v>0</v>
      </c>
      <c r="F126" s="108">
        <f t="shared" si="10"/>
        <v>0</v>
      </c>
      <c r="G126" s="108">
        <f t="shared" si="11"/>
        <v>0</v>
      </c>
      <c r="O126" s="68"/>
      <c r="P126" s="3"/>
      <c r="Q126" s="37"/>
      <c r="R126" s="37"/>
      <c r="S126" s="37"/>
      <c r="T126" s="37"/>
      <c r="U126" s="37"/>
      <c r="V126" s="37"/>
    </row>
    <row r="127" spans="2:22" s="1" customFormat="1" x14ac:dyDescent="0.25">
      <c r="B127"/>
      <c r="C127" s="547"/>
      <c r="D127" s="107">
        <v>16</v>
      </c>
      <c r="E127" s="108">
        <f t="shared" si="12"/>
        <v>0</v>
      </c>
      <c r="F127" s="108">
        <f t="shared" si="10"/>
        <v>0</v>
      </c>
      <c r="G127" s="108">
        <f t="shared" si="11"/>
        <v>0</v>
      </c>
      <c r="O127" s="68"/>
      <c r="P127" s="3"/>
      <c r="Q127" s="37"/>
      <c r="R127" s="37"/>
      <c r="S127" s="37"/>
      <c r="T127" s="37"/>
      <c r="U127" s="37"/>
      <c r="V127" s="37"/>
    </row>
    <row r="128" spans="2:22" s="1" customFormat="1" x14ac:dyDescent="0.25">
      <c r="B128"/>
      <c r="C128" s="547"/>
      <c r="D128" s="107">
        <v>17</v>
      </c>
      <c r="E128" s="108">
        <f t="shared" si="12"/>
        <v>0</v>
      </c>
      <c r="F128" s="108">
        <f t="shared" si="10"/>
        <v>0</v>
      </c>
      <c r="G128" s="108">
        <f t="shared" si="11"/>
        <v>0</v>
      </c>
      <c r="O128" s="68"/>
      <c r="P128" s="3"/>
      <c r="Q128" s="37"/>
      <c r="R128" s="37"/>
      <c r="S128" s="37"/>
      <c r="T128" s="37"/>
      <c r="U128" s="37"/>
      <c r="V128" s="37"/>
    </row>
    <row r="129" spans="2:22" s="1" customFormat="1" x14ac:dyDescent="0.25">
      <c r="B129"/>
      <c r="C129" s="548"/>
      <c r="D129" s="107">
        <v>18</v>
      </c>
      <c r="E129" s="108">
        <f t="shared" si="12"/>
        <v>0</v>
      </c>
      <c r="F129" s="108">
        <f t="shared" si="10"/>
        <v>0</v>
      </c>
      <c r="G129" s="108">
        <f t="shared" si="11"/>
        <v>0</v>
      </c>
      <c r="O129" s="68"/>
      <c r="P129" s="3"/>
      <c r="Q129" s="37"/>
      <c r="R129" s="37"/>
      <c r="S129" s="37"/>
      <c r="T129" s="37"/>
      <c r="U129" s="37"/>
      <c r="V129" s="37"/>
    </row>
    <row r="130" spans="2:22" s="1" customFormat="1" collapsed="1" x14ac:dyDescent="0.25">
      <c r="C130" s="129"/>
      <c r="D130" s="130" t="s">
        <v>44</v>
      </c>
      <c r="E130" s="128">
        <f>+SUM(F130:G130)</f>
        <v>0</v>
      </c>
      <c r="F130" s="128">
        <f>+SUM(F112:F129)</f>
        <v>0</v>
      </c>
      <c r="G130" s="128">
        <f>+SUM(G112:G129)</f>
        <v>0</v>
      </c>
      <c r="O130" s="68"/>
      <c r="P130" s="3"/>
      <c r="Q130" s="37"/>
      <c r="R130" s="37"/>
      <c r="S130" s="37"/>
      <c r="T130" s="37"/>
      <c r="U130" s="37"/>
      <c r="V130" s="37"/>
    </row>
  </sheetData>
  <mergeCells count="46">
    <mergeCell ref="N7:O7"/>
    <mergeCell ref="I7:I8"/>
    <mergeCell ref="J7:J8"/>
    <mergeCell ref="K7:K8"/>
    <mergeCell ref="G5:M6"/>
    <mergeCell ref="L7:M7"/>
    <mergeCell ref="B7:B8"/>
    <mergeCell ref="B44:B45"/>
    <mergeCell ref="C7:C8"/>
    <mergeCell ref="D7:D8"/>
    <mergeCell ref="E7:E8"/>
    <mergeCell ref="F44:F45"/>
    <mergeCell ref="G44:G45"/>
    <mergeCell ref="G7:G8"/>
    <mergeCell ref="H7:H8"/>
    <mergeCell ref="F7:F8"/>
    <mergeCell ref="B66:B67"/>
    <mergeCell ref="E44:E45"/>
    <mergeCell ref="C46:C57"/>
    <mergeCell ref="C58:C63"/>
    <mergeCell ref="C39:D39"/>
    <mergeCell ref="C44:C45"/>
    <mergeCell ref="D44:D45"/>
    <mergeCell ref="B88:B89"/>
    <mergeCell ref="C88:C89"/>
    <mergeCell ref="D88:D89"/>
    <mergeCell ref="E88:E89"/>
    <mergeCell ref="F88:F89"/>
    <mergeCell ref="E110:E111"/>
    <mergeCell ref="F110:F111"/>
    <mergeCell ref="G110:G111"/>
    <mergeCell ref="C66:C67"/>
    <mergeCell ref="D66:D67"/>
    <mergeCell ref="E66:E67"/>
    <mergeCell ref="F66:F67"/>
    <mergeCell ref="C90:C101"/>
    <mergeCell ref="C102:C107"/>
    <mergeCell ref="G66:G67"/>
    <mergeCell ref="C68:C79"/>
    <mergeCell ref="C80:C85"/>
    <mergeCell ref="G88:G89"/>
    <mergeCell ref="C112:C123"/>
    <mergeCell ref="C124:C129"/>
    <mergeCell ref="B110:B111"/>
    <mergeCell ref="C110:C111"/>
    <mergeCell ref="D110:D111"/>
  </mergeCells>
  <conditionalFormatting sqref="D9:D12">
    <cfRule type="expression" dxfId="47" priority="102">
      <formula>IF((X9&lt;&gt;0)*(D9=""),1,0)</formula>
    </cfRule>
  </conditionalFormatting>
  <conditionalFormatting sqref="B10">
    <cfRule type="expression" dxfId="46" priority="99">
      <formula>$G$9+$H$9&gt;24</formula>
    </cfRule>
  </conditionalFormatting>
  <conditionalFormatting sqref="E12:F12">
    <cfRule type="expression" dxfId="45" priority="169">
      <formula>$G$12+$H$12&gt;24</formula>
    </cfRule>
  </conditionalFormatting>
  <conditionalFormatting sqref="D10:F10">
    <cfRule type="expression" dxfId="44" priority="171">
      <formula>$G$10+$H$10&gt;18</formula>
    </cfRule>
  </conditionalFormatting>
  <conditionalFormatting sqref="K9:K13">
    <cfRule type="cellIs" dxfId="43" priority="66" operator="lessThan">
      <formula>0</formula>
    </cfRule>
  </conditionalFormatting>
  <conditionalFormatting sqref="K9">
    <cfRule type="cellIs" dxfId="42" priority="65" operator="lessThan">
      <formula>0</formula>
    </cfRule>
  </conditionalFormatting>
  <conditionalFormatting sqref="K15:K19">
    <cfRule type="cellIs" dxfId="41" priority="64" operator="lessThan">
      <formula>0</formula>
    </cfRule>
  </conditionalFormatting>
  <conditionalFormatting sqref="K33:K37">
    <cfRule type="cellIs" dxfId="40" priority="59" operator="lessThan">
      <formula>0</formula>
    </cfRule>
  </conditionalFormatting>
  <conditionalFormatting sqref="K21:K25">
    <cfRule type="cellIs" dxfId="39" priority="61" operator="lessThan">
      <formula>0</formula>
    </cfRule>
  </conditionalFormatting>
  <conditionalFormatting sqref="K27:K31">
    <cfRule type="cellIs" dxfId="38" priority="60" operator="lessThan">
      <formula>0</formula>
    </cfRule>
  </conditionalFormatting>
  <conditionalFormatting sqref="D11:H11">
    <cfRule type="expression" dxfId="37" priority="52">
      <formula>$G11+$H11&gt;18</formula>
    </cfRule>
  </conditionalFormatting>
  <conditionalFormatting sqref="D9:H9">
    <cfRule type="expression" dxfId="36" priority="51">
      <formula>$G9+$H9&gt;18</formula>
    </cfRule>
  </conditionalFormatting>
  <conditionalFormatting sqref="D10:H10">
    <cfRule type="expression" dxfId="35" priority="50">
      <formula>$G10+$H10&gt;18</formula>
    </cfRule>
  </conditionalFormatting>
  <conditionalFormatting sqref="D12:H12">
    <cfRule type="expression" dxfId="34" priority="49">
      <formula>$G12+$H12&gt;18</formula>
    </cfRule>
  </conditionalFormatting>
  <conditionalFormatting sqref="H12">
    <cfRule type="expression" dxfId="33" priority="48">
      <formula>$G12+$H12&gt;18</formula>
    </cfRule>
  </conditionalFormatting>
  <conditionalFormatting sqref="E13:F13">
    <cfRule type="expression" dxfId="32" priority="47">
      <formula>$G$12+$H$12&gt;24</formula>
    </cfRule>
  </conditionalFormatting>
  <conditionalFormatting sqref="E13:H13">
    <cfRule type="expression" dxfId="31" priority="45">
      <formula>$G13+$H13&gt;18</formula>
    </cfRule>
  </conditionalFormatting>
  <conditionalFormatting sqref="H13">
    <cfRule type="expression" dxfId="30" priority="44">
      <formula>$G13+$H13&gt;18</formula>
    </cfRule>
  </conditionalFormatting>
  <conditionalFormatting sqref="E15:F15">
    <cfRule type="expression" dxfId="29" priority="43">
      <formula>$G$12+$H$12&gt;24</formula>
    </cfRule>
  </conditionalFormatting>
  <conditionalFormatting sqref="E15:H15">
    <cfRule type="expression" dxfId="28" priority="41">
      <formula>$G15+$H15&gt;18</formula>
    </cfRule>
  </conditionalFormatting>
  <conditionalFormatting sqref="H15">
    <cfRule type="expression" dxfId="27" priority="40">
      <formula>$G15+$H15&gt;18</formula>
    </cfRule>
  </conditionalFormatting>
  <conditionalFormatting sqref="E16:F19">
    <cfRule type="expression" dxfId="26" priority="39">
      <formula>$G$12+$H$12&gt;24</formula>
    </cfRule>
  </conditionalFormatting>
  <conditionalFormatting sqref="E16:H19">
    <cfRule type="expression" dxfId="25" priority="37">
      <formula>$G16+$H16&gt;18</formula>
    </cfRule>
  </conditionalFormatting>
  <conditionalFormatting sqref="H16:H19">
    <cfRule type="expression" dxfId="24" priority="36">
      <formula>$G16+$H16&gt;18</formula>
    </cfRule>
  </conditionalFormatting>
  <conditionalFormatting sqref="E21:F25">
    <cfRule type="expression" dxfId="23" priority="35">
      <formula>$G$12+$H$12&gt;24</formula>
    </cfRule>
  </conditionalFormatting>
  <conditionalFormatting sqref="E21:H25">
    <cfRule type="expression" dxfId="22" priority="33">
      <formula>$G21+$H21&gt;18</formula>
    </cfRule>
  </conditionalFormatting>
  <conditionalFormatting sqref="H21:H25">
    <cfRule type="expression" dxfId="21" priority="32">
      <formula>$G21+$H21&gt;18</formula>
    </cfRule>
  </conditionalFormatting>
  <conditionalFormatting sqref="E27:F31">
    <cfRule type="expression" dxfId="20" priority="31">
      <formula>$G$12+$H$12&gt;24</formula>
    </cfRule>
  </conditionalFormatting>
  <conditionalFormatting sqref="E27:H31">
    <cfRule type="expression" dxfId="19" priority="29">
      <formula>$G27+$H27&gt;18</formula>
    </cfRule>
  </conditionalFormatting>
  <conditionalFormatting sqref="H27:H31">
    <cfRule type="expression" dxfId="18" priority="28">
      <formula>$G27+$H27&gt;18</formula>
    </cfRule>
  </conditionalFormatting>
  <conditionalFormatting sqref="E33:F37">
    <cfRule type="expression" dxfId="17" priority="27">
      <formula>$G$12+$H$12&gt;24</formula>
    </cfRule>
  </conditionalFormatting>
  <conditionalFormatting sqref="E33:H37">
    <cfRule type="expression" dxfId="16" priority="25">
      <formula>$G33+$H33&gt;18</formula>
    </cfRule>
  </conditionalFormatting>
  <conditionalFormatting sqref="H33:H37">
    <cfRule type="expression" dxfId="15" priority="24">
      <formula>$G33+$H33&gt;18</formula>
    </cfRule>
  </conditionalFormatting>
  <conditionalFormatting sqref="D33:D37">
    <cfRule type="expression" dxfId="14" priority="15">
      <formula>IF((X33&lt;&gt;0)*(D33=""),1,0)</formula>
    </cfRule>
  </conditionalFormatting>
  <conditionalFormatting sqref="D33:D37">
    <cfRule type="expression" dxfId="13" priority="14">
      <formula>$G33+$H33&gt;18</formula>
    </cfRule>
  </conditionalFormatting>
  <conditionalFormatting sqref="D33:D37">
    <cfRule type="expression" dxfId="12" priority="13">
      <formula>IF((X33&lt;&gt;0)*(D33=""),1,0)</formula>
    </cfRule>
  </conditionalFormatting>
  <conditionalFormatting sqref="D33:D37">
    <cfRule type="expression" dxfId="11" priority="12">
      <formula>$G33+$H33&gt;18</formula>
    </cfRule>
  </conditionalFormatting>
  <conditionalFormatting sqref="D10">
    <cfRule type="expression" dxfId="10" priority="11">
      <formula>$G10+$H10&gt;18</formula>
    </cfRule>
  </conditionalFormatting>
  <conditionalFormatting sqref="D11">
    <cfRule type="expression" dxfId="9" priority="10">
      <formula>$G11+$H11&gt;18</formula>
    </cfRule>
  </conditionalFormatting>
  <conditionalFormatting sqref="D12">
    <cfRule type="expression" dxfId="8" priority="9">
      <formula>$G12+$H12&gt;18</formula>
    </cfRule>
  </conditionalFormatting>
  <conditionalFormatting sqref="D13">
    <cfRule type="expression" dxfId="7" priority="8">
      <formula>IF((X13&lt;&gt;0)*(D13=""),1,0)</formula>
    </cfRule>
  </conditionalFormatting>
  <conditionalFormatting sqref="D13">
    <cfRule type="expression" dxfId="6" priority="7">
      <formula>$G13+$H13&gt;18</formula>
    </cfRule>
  </conditionalFormatting>
  <conditionalFormatting sqref="D15:D19">
    <cfRule type="expression" dxfId="5" priority="6">
      <formula>IF((X15&lt;&gt;0)*(D15=""),1,0)</formula>
    </cfRule>
  </conditionalFormatting>
  <conditionalFormatting sqref="D15:D19">
    <cfRule type="expression" dxfId="4" priority="5">
      <formula>$G15+$H15&gt;18</formula>
    </cfRule>
  </conditionalFormatting>
  <conditionalFormatting sqref="D21:D25">
    <cfRule type="expression" dxfId="3" priority="4">
      <formula>IF((X21&lt;&gt;0)*(D21=""),1,0)</formula>
    </cfRule>
  </conditionalFormatting>
  <conditionalFormatting sqref="D21:D25">
    <cfRule type="expression" dxfId="2" priority="3">
      <formula>$G21+$H21&gt;18</formula>
    </cfRule>
  </conditionalFormatting>
  <conditionalFormatting sqref="D27:D31">
    <cfRule type="expression" dxfId="1" priority="2">
      <formula>IF((X27&lt;&gt;0)*(D27=""),1,0)</formula>
    </cfRule>
  </conditionalFormatting>
  <conditionalFormatting sqref="D27:D31">
    <cfRule type="expression" dxfId="0" priority="1">
      <formula>$G27+$H27&gt;18</formula>
    </cfRule>
  </conditionalFormatting>
  <dataValidations xWindow="906" yWindow="447" count="4">
    <dataValidation type="whole" allowBlank="1" showInputMessage="1" showErrorMessage="1" errorTitle="Entre 1 y 24 meses" error="Especificar el número de mes de inicio_x000a__x000a_" promptTitle="Entre 1 y 18 meses" prompt="El número de mes de inicio según lo definido en CRONOGRAMA DE ACTIVIDADES." sqref="G27:G31 G9:G13 G15:G19 G21:G25 G33:G37" xr:uid="{00000000-0002-0000-0400-000000000000}">
      <formula1>1</formula1>
      <formula2>18</formula2>
    </dataValidation>
    <dataValidation type="list" allowBlank="1" showInputMessage="1" showErrorMessage="1" errorTitle="Atención" error="Únicamente seleccione una de las alternativas de la lista desplegable" promptTitle="Atención" prompt="Seleccione la modalidad de ANR" sqref="F27:F31 F33:F37 F21:F25 F15:F19 F9:F13" xr:uid="{00000000-0002-0000-0400-000001000000}">
      <formula1>$T$9:$T$10</formula1>
    </dataValidation>
    <dataValidation type="decimal" allowBlank="1" showInputMessage="1" showErrorMessage="1" errorTitle="Atención" error="Escriba únicamente números positivos." sqref="I9:J13 I15:J19 I21:J25 I27:J31 I33:J37 M9:M13 M15:M19 M21:M25 M27:M31 M33:M37 O33:O37 O27:O31 O21:O25 O15:O19 O9:O13" xr:uid="{00000000-0002-0000-0400-000002000000}">
      <formula1>0</formula1>
      <formula2>999999999</formula2>
    </dataValidation>
    <dataValidation type="whole" allowBlank="1" showInputMessage="1" showErrorMessage="1" errorTitle="Atención" error="Especificar la cantidad de meses de duración de la actividad dentro de los 18 meses totales._x000a__x000a_" promptTitle="Duración de la actividad" prompt="Entre 1 y 17 meses._x000a_La actividad debe estar concluida dentro de los 18 meses de la ejecución del Proyecto." sqref="H27:H31 H9:H13 H15:H19 H21:H25 H33:H37" xr:uid="{00000000-0002-0000-0400-000003000000}">
      <formula1>1</formula1>
      <formula2>17</formula2>
    </dataValidation>
  </dataValidations>
  <printOptions horizontalCentered="1" verticalCentered="1"/>
  <pageMargins left="0" right="0" top="0.63472222222222197" bottom="0" header="0" footer="0.51180555555555496"/>
  <pageSetup paperSize="5" firstPageNumber="0" orientation="landscape" horizontalDpi="300" verticalDpi="300" r:id="rId1"/>
  <rowBreaks count="3" manualBreakCount="3">
    <brk id="20" max="16383" man="1"/>
    <brk id="32" max="16383" man="1"/>
    <brk id="40" max="16383" man="1"/>
  </rowBreaks>
  <extLst>
    <ext xmlns:x14="http://schemas.microsoft.com/office/spreadsheetml/2009/9/main" uri="{CCE6A557-97BC-4b89-ADB6-D9C93CAAB3DF}">
      <x14:dataValidations xmlns:xm="http://schemas.microsoft.com/office/excel/2006/main" xWindow="906" yWindow="447" count="2">
        <x14:dataValidation type="list" allowBlank="1" showInputMessage="1" showErrorMessage="1" promptTitle="Atención" prompt="Seleccione la actividad que corresponda a la Etapa específica" xr:uid="{00000000-0002-0000-0400-000004000000}">
          <x14:formula1>
            <xm:f>PROYECTO!$C$88:$C$117</xm:f>
          </x14:formula1>
          <xm:sqref>D9:D13 D15:D19 D21:D25 D33:D37 D27:D31</xm:sqref>
        </x14:dataValidation>
        <x14:dataValidation type="list" allowBlank="1" showInputMessage="1" showErrorMessage="1" errorTitle="Atención" error="Solo elegir de la lista desplegable." promptTitle="Atención" prompt="Seleccione la empresa responsable de la actividad" xr:uid="{00000000-0002-0000-0400-000005000000}">
          <x14:formula1>
            <xm:f>EMPRESA!$U$12:$U$15</xm:f>
          </x14:formula1>
          <xm:sqref>B9:B13 B15:B19 B21:B25 B27:B31 B33:B37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9" tint="-0.249977111117893"/>
    <pageSetUpPr fitToPage="1"/>
  </sheetPr>
  <dimension ref="A1:L32"/>
  <sheetViews>
    <sheetView showGridLines="0" tabSelected="1" workbookViewId="0">
      <selection sqref="A1:F1"/>
    </sheetView>
  </sheetViews>
  <sheetFormatPr baseColWidth="10" defaultColWidth="9.140625" defaultRowHeight="15" x14ac:dyDescent="0.25"/>
  <cols>
    <col min="1" max="1" width="20.85546875" customWidth="1"/>
    <col min="2" max="6" width="24.28515625" customWidth="1"/>
  </cols>
  <sheetData>
    <row r="1" spans="1:12" s="57" customFormat="1" x14ac:dyDescent="0.25">
      <c r="A1" s="570" t="s">
        <v>176</v>
      </c>
      <c r="B1" s="570"/>
      <c r="C1" s="570"/>
      <c r="D1" s="570"/>
      <c r="E1" s="570"/>
      <c r="F1" s="570"/>
      <c r="G1" s="109"/>
      <c r="H1" s="109"/>
      <c r="I1" s="109"/>
      <c r="J1" s="109"/>
      <c r="K1" s="109"/>
      <c r="L1" s="109"/>
    </row>
    <row r="2" spans="1:12" ht="20.25" customHeight="1" x14ac:dyDescent="0.25">
      <c r="A2" s="571" t="s">
        <v>148</v>
      </c>
      <c r="B2" s="571"/>
      <c r="C2" s="571"/>
      <c r="D2" s="571"/>
      <c r="E2" s="571"/>
      <c r="F2" s="571"/>
      <c r="G2" s="110"/>
      <c r="H2" s="110"/>
      <c r="I2" s="110"/>
      <c r="J2" s="110"/>
      <c r="K2" s="110"/>
      <c r="L2" s="110"/>
    </row>
    <row r="3" spans="1:12" x14ac:dyDescent="0.25">
      <c r="A3" s="111"/>
      <c r="B3" s="111"/>
      <c r="C3" s="111"/>
      <c r="D3" s="111"/>
      <c r="E3" s="111"/>
      <c r="F3" s="111"/>
    </row>
    <row r="4" spans="1:12" x14ac:dyDescent="0.25">
      <c r="A4" s="220" t="s">
        <v>162</v>
      </c>
      <c r="B4" s="572" t="str">
        <f>CONCATENATE("  ",EMPRESA!C13," - ",EMPRESA!C26,"  -  ",EMPRESA!C39," - ",EMPRESA!C52,"  ")</f>
        <v xml:space="preserve">   -   -   -   </v>
      </c>
      <c r="C4" s="572"/>
      <c r="D4" s="572"/>
      <c r="E4" s="572"/>
      <c r="F4" s="572"/>
    </row>
    <row r="5" spans="1:12" x14ac:dyDescent="0.25">
      <c r="A5" s="111"/>
      <c r="B5" s="111"/>
      <c r="C5" s="111"/>
      <c r="D5" s="111"/>
      <c r="E5" s="111"/>
      <c r="F5" s="111"/>
    </row>
    <row r="6" spans="1:12" ht="18" customHeight="1" x14ac:dyDescent="0.25">
      <c r="A6" s="263" t="s">
        <v>163</v>
      </c>
      <c r="B6" s="573">
        <f>PROYECTO!B7</f>
        <v>0</v>
      </c>
      <c r="C6" s="573"/>
      <c r="D6" s="573"/>
      <c r="E6" s="573"/>
      <c r="F6" s="573"/>
    </row>
    <row r="7" spans="1:12" ht="9.75" customHeight="1" x14ac:dyDescent="0.25"/>
    <row r="8" spans="1:12" ht="83.25" customHeight="1" x14ac:dyDescent="0.25">
      <c r="A8" s="263" t="s">
        <v>164</v>
      </c>
      <c r="B8" s="464">
        <f>PROYECTO!B12</f>
        <v>0</v>
      </c>
      <c r="C8" s="464"/>
      <c r="D8" s="464"/>
      <c r="E8" s="464"/>
      <c r="F8" s="464"/>
    </row>
    <row r="10" spans="1:12" x14ac:dyDescent="0.25">
      <c r="A10" s="112"/>
      <c r="B10" s="112"/>
      <c r="C10" s="112"/>
      <c r="D10" s="112"/>
      <c r="E10" s="112"/>
      <c r="F10" s="127"/>
    </row>
    <row r="11" spans="1:12" ht="15" customHeight="1" x14ac:dyDescent="0.25">
      <c r="B11" s="574" t="s">
        <v>95</v>
      </c>
      <c r="C11" s="576" t="s">
        <v>149</v>
      </c>
      <c r="D11" s="454" t="s">
        <v>161</v>
      </c>
      <c r="E11" s="577" t="s">
        <v>180</v>
      </c>
      <c r="F11" s="567" t="s">
        <v>146</v>
      </c>
      <c r="G11" s="127"/>
      <c r="H11" s="569"/>
      <c r="I11" s="569"/>
      <c r="J11" s="569"/>
      <c r="K11" s="569"/>
    </row>
    <row r="12" spans="1:12" x14ac:dyDescent="0.25">
      <c r="A12" s="127"/>
      <c r="B12" s="575"/>
      <c r="C12" s="576"/>
      <c r="D12" s="454"/>
      <c r="E12" s="577"/>
      <c r="F12" s="568"/>
      <c r="G12" s="127"/>
    </row>
    <row r="13" spans="1:12" ht="12.75" customHeight="1" x14ac:dyDescent="0.25"/>
    <row r="14" spans="1:12" ht="60.6" customHeight="1" x14ac:dyDescent="0.25">
      <c r="B14" s="113">
        <f>PROYECTO!$B$88</f>
        <v>0</v>
      </c>
      <c r="C14" s="114" t="str">
        <f>IF(+SUMIF(CRÉDITO!$C$9:$C$81,$B14,CRÉDITO!$J$9:$J$81) &gt;0,"Crédito",IF(SUMIF(ANR!$C$9:$C$37,$B14,ANR!$I$9:$I$37)=0," ", "ANR"))</f>
        <v xml:space="preserve"> </v>
      </c>
      <c r="D14" s="115">
        <f>+SUMIF(CRÉDITO!$C$9:$C$80,$B14,CRÉDITO!$K$9:$K$80)+SUMIF(ANR!$C$9:$C$37,$B14,ANR!$J$9:$J$37)</f>
        <v>0</v>
      </c>
      <c r="E14" s="115">
        <f>+SUMIF(CRÉDITO!$C$9:$C$80,$B14,CRÉDITO!$L$9:$L$80)+SUMIF(ANR!$C$9:$C$37,$B14,ANR!$K$9:$K$37)</f>
        <v>0</v>
      </c>
      <c r="F14" s="115">
        <f>+E14+D14</f>
        <v>0</v>
      </c>
    </row>
    <row r="15" spans="1:12" ht="60.6" customHeight="1" x14ac:dyDescent="0.25">
      <c r="B15" s="113">
        <f>PROYECTO!$B$94</f>
        <v>0</v>
      </c>
      <c r="C15" s="114" t="str">
        <f>IF(+SUMIF(CRÉDITO!$C$9:$C$81,$B15,CRÉDITO!$J$9:$J$81) &gt;0,"Crédito",IF(SUMIF(ANR!$C$9:$C$37,$B15,ANR!$I$9:$I$37)=0," ", "ANR"))</f>
        <v xml:space="preserve"> </v>
      </c>
      <c r="D15" s="115">
        <f>+SUMIF(CRÉDITO!$C$9:$C$80,$B15,CRÉDITO!$K$9:$K$80)+SUMIF(ANR!$C$9:$C$37,$B15,ANR!$J$9:$J$37)</f>
        <v>0</v>
      </c>
      <c r="E15" s="115">
        <f>+SUMIF(CRÉDITO!$C$9:$C$80,$B15,CRÉDITO!$L$9:$L$80)+SUMIF(ANR!$C$9:$C$37,$B15,ANR!$K$9:$K$37)</f>
        <v>0</v>
      </c>
      <c r="F15" s="115">
        <f>+E15+D15</f>
        <v>0</v>
      </c>
    </row>
    <row r="16" spans="1:12" ht="60.6" customHeight="1" x14ac:dyDescent="0.25">
      <c r="B16" s="113">
        <f>PROYECTO!$B$100</f>
        <v>0</v>
      </c>
      <c r="C16" s="114" t="str">
        <f>IF(+SUMIF(CRÉDITO!$C$9:$C$81,$B16,CRÉDITO!$J$9:$J$81) &gt;0,"Crédito",IF(SUMIF(ANR!$C$9:$C$37,$B16,ANR!$I$9:$I$37)=0," ", "ANR"))</f>
        <v xml:space="preserve"> </v>
      </c>
      <c r="D16" s="115">
        <f>+SUMIF(CRÉDITO!$C$9:$C$80,$B16,CRÉDITO!$K$9:$K$80)+SUMIF(ANR!$C$9:$C$37,$B16,ANR!$J$9:$J$37)</f>
        <v>0</v>
      </c>
      <c r="E16" s="115">
        <f>+SUMIF(CRÉDITO!$C$9:$C$80,$B16,CRÉDITO!$L$9:$L$80)+SUMIF(ANR!$C$9:$C$37,$B16,ANR!$K$9:$K$37)</f>
        <v>0</v>
      </c>
      <c r="F16" s="115">
        <f>+E16+D16</f>
        <v>0</v>
      </c>
    </row>
    <row r="17" spans="2:6" ht="60.6" customHeight="1" x14ac:dyDescent="0.25">
      <c r="B17" s="113">
        <f>PROYECTO!$B$106</f>
        <v>0</v>
      </c>
      <c r="C17" s="114" t="str">
        <f>IF(+SUMIF(CRÉDITO!$C$9:$C$81,$B17,CRÉDITO!$J$9:$J$81) &gt;0,"Crédito",IF(SUMIF(ANR!$C$9:$C$37,$B17,ANR!$I$9:$I$37)=0," ", "ANR"))</f>
        <v xml:space="preserve"> </v>
      </c>
      <c r="D17" s="115">
        <f>+SUMIF(CRÉDITO!$C$9:$C$80,$B17,CRÉDITO!$K$9:$K$80)+SUMIF(ANR!$C$9:$C$37,$B17,ANR!$J$9:$J$37)</f>
        <v>0</v>
      </c>
      <c r="E17" s="115">
        <f>+SUMIF(CRÉDITO!$C$9:$C$80,$B17,CRÉDITO!$L$9:$L$80)+SUMIF(ANR!$C$9:$C$37,$B17,ANR!$K$9:$K$37)</f>
        <v>0</v>
      </c>
      <c r="F17" s="115">
        <f>+E17+D17</f>
        <v>0</v>
      </c>
    </row>
    <row r="18" spans="2:6" ht="60.6" customHeight="1" x14ac:dyDescent="0.25">
      <c r="B18" s="113">
        <f>PROYECTO!$B$112</f>
        <v>0</v>
      </c>
      <c r="C18" s="114" t="str">
        <f>IF(+SUMIF(CRÉDITO!$C$9:$C$81,$B18,CRÉDITO!$J$9:$J$81) &gt;0,"Crédito",IF(SUMIF(ANR!$C$9:$C$37,$B18,ANR!$I$9:$I$37)=0," ", "ANR"))</f>
        <v xml:space="preserve"> </v>
      </c>
      <c r="D18" s="115">
        <f>+SUMIF(CRÉDITO!$C$9:$C$80,$B18,CRÉDITO!$K$9:$K$80)+SUMIF(ANR!$C$9:$C$37,$B18,ANR!$J$9:$J$37)</f>
        <v>0</v>
      </c>
      <c r="E18" s="115">
        <f>+SUMIF(CRÉDITO!$C$9:$C$80,$B18,CRÉDITO!$L$9:$L$80)+SUMIF(ANR!$C$9:$C$37,$B18,ANR!$K$9:$K$37)</f>
        <v>0</v>
      </c>
      <c r="F18" s="115">
        <f>+E18+D18</f>
        <v>0</v>
      </c>
    </row>
    <row r="19" spans="2:6" ht="12.75" customHeight="1" x14ac:dyDescent="0.25"/>
    <row r="20" spans="2:6" x14ac:dyDescent="0.25">
      <c r="B20" s="116" t="s">
        <v>182</v>
      </c>
      <c r="C20" s="117"/>
      <c r="D20" s="118">
        <f>+SUM(D14:D18)</f>
        <v>0</v>
      </c>
      <c r="E20" s="118">
        <f>SUM(E14:E18)</f>
        <v>0</v>
      </c>
      <c r="F20" s="118">
        <f>SUM(F14:F18)</f>
        <v>0</v>
      </c>
    </row>
    <row r="21" spans="2:6" x14ac:dyDescent="0.25">
      <c r="D21" s="168">
        <f>+D20-ANR!F64-ANR!F86-ANR!F108-ANR!F130-CRÉDITO!H109-CRÉDITO!H132-CRÉDITO!H155-CRÉDITO!H178</f>
        <v>0</v>
      </c>
      <c r="E21" s="168">
        <f>+E20-ANR!G64-ANR!G86-ANR!G108-ANR!G130-CRÉDITO!M109-CRÉDITO!M132-CRÉDITO!M155-CRÉDITO!M178</f>
        <v>0</v>
      </c>
      <c r="F21" s="168">
        <f>+F20-ANR!E64-ANR!E86-ANR!E108-ANR!E130-CRÉDITO!C109-CRÉDITO!C132-CRÉDITO!C155-CRÉDITO!C178</f>
        <v>0</v>
      </c>
    </row>
    <row r="22" spans="2:6" x14ac:dyDescent="0.25">
      <c r="D22" s="168"/>
      <c r="E22" s="168"/>
      <c r="F22" s="168"/>
    </row>
    <row r="24" spans="2:6" ht="15" customHeight="1" x14ac:dyDescent="0.25"/>
    <row r="25" spans="2:6" x14ac:dyDescent="0.25">
      <c r="B25" s="504"/>
      <c r="C25" s="504" t="s">
        <v>263</v>
      </c>
      <c r="D25" s="566" t="s">
        <v>150</v>
      </c>
      <c r="E25" s="566" t="s">
        <v>262</v>
      </c>
      <c r="F25" s="566" t="s">
        <v>44</v>
      </c>
    </row>
    <row r="26" spans="2:6" x14ac:dyDescent="0.25">
      <c r="B26" s="504"/>
      <c r="C26" s="504"/>
      <c r="D26" s="566"/>
      <c r="E26" s="566"/>
      <c r="F26" s="566"/>
    </row>
    <row r="27" spans="2:6" x14ac:dyDescent="0.25">
      <c r="B27" s="119">
        <f>EMPRESA!C13</f>
        <v>0</v>
      </c>
      <c r="C27" s="120">
        <f>ANR!F64+CRÉDITO!H109</f>
        <v>0</v>
      </c>
      <c r="D27" s="120">
        <f>+ANR!G64</f>
        <v>0</v>
      </c>
      <c r="E27" s="121">
        <f>CRÉDITO!M109</f>
        <v>0</v>
      </c>
      <c r="F27" s="264">
        <f>C27+D27+E27</f>
        <v>0</v>
      </c>
    </row>
    <row r="28" spans="2:6" x14ac:dyDescent="0.25">
      <c r="B28" s="119">
        <f>EMPRESA!C26</f>
        <v>0</v>
      </c>
      <c r="C28" s="120">
        <f>ANR!F86+CRÉDITO!H132</f>
        <v>0</v>
      </c>
      <c r="D28" s="120">
        <f>+ANR!G86</f>
        <v>0</v>
      </c>
      <c r="E28" s="121">
        <f>CRÉDITO!M132</f>
        <v>0</v>
      </c>
      <c r="F28" s="264">
        <f>C28+D28+E28</f>
        <v>0</v>
      </c>
    </row>
    <row r="29" spans="2:6" x14ac:dyDescent="0.25">
      <c r="B29" s="122">
        <f>EMPRESA!C39</f>
        <v>0</v>
      </c>
      <c r="C29" s="120">
        <f>ANR!F108+CRÉDITO!H155</f>
        <v>0</v>
      </c>
      <c r="D29" s="120">
        <f>+ANR!G108</f>
        <v>0</v>
      </c>
      <c r="E29" s="121">
        <f>CRÉDITO!M155</f>
        <v>0</v>
      </c>
      <c r="F29" s="264">
        <f>C29+D29+E29</f>
        <v>0</v>
      </c>
    </row>
    <row r="30" spans="2:6" x14ac:dyDescent="0.25">
      <c r="B30" s="123">
        <f>EMPRESA!C52</f>
        <v>0</v>
      </c>
      <c r="C30" s="120">
        <f>ANR!F130+CRÉDITO!H178</f>
        <v>0</v>
      </c>
      <c r="D30" s="120">
        <f>+ANR!G130</f>
        <v>0</v>
      </c>
      <c r="E30" s="121">
        <f>CRÉDITO!M178</f>
        <v>0</v>
      </c>
      <c r="F30" s="264">
        <f>C30+D30+E30</f>
        <v>0</v>
      </c>
    </row>
    <row r="31" spans="2:6" x14ac:dyDescent="0.25">
      <c r="B31" s="240" t="s">
        <v>264</v>
      </c>
      <c r="C31" s="241">
        <f>SUM(C27:C30)</f>
        <v>0</v>
      </c>
      <c r="D31" s="241">
        <f>SUM(D27:D30)</f>
        <v>0</v>
      </c>
      <c r="E31" s="241">
        <f>SUM(E27:E30)</f>
        <v>0</v>
      </c>
      <c r="F31" s="264">
        <f>C31+D31+E31</f>
        <v>0</v>
      </c>
    </row>
    <row r="32" spans="2:6" x14ac:dyDescent="0.25">
      <c r="C32" s="168">
        <f>+C31-D20</f>
        <v>0</v>
      </c>
      <c r="D32" s="565">
        <f>+D31+E31-E20</f>
        <v>0</v>
      </c>
      <c r="E32" s="565"/>
      <c r="F32" s="265">
        <f>+F31-F20</f>
        <v>0</v>
      </c>
    </row>
  </sheetData>
  <mergeCells count="18">
    <mergeCell ref="F25:F26"/>
    <mergeCell ref="F11:F12"/>
    <mergeCell ref="H11:I11"/>
    <mergeCell ref="J11:K11"/>
    <mergeCell ref="A1:F1"/>
    <mergeCell ref="A2:F2"/>
    <mergeCell ref="B4:F4"/>
    <mergeCell ref="B6:F6"/>
    <mergeCell ref="B8:F8"/>
    <mergeCell ref="B11:B12"/>
    <mergeCell ref="C11:C12"/>
    <mergeCell ref="D11:D12"/>
    <mergeCell ref="E11:E12"/>
    <mergeCell ref="D32:E32"/>
    <mergeCell ref="B25:B26"/>
    <mergeCell ref="C25:C26"/>
    <mergeCell ref="D25:D26"/>
    <mergeCell ref="E25:E26"/>
  </mergeCells>
  <printOptions horizontalCentered="1" verticalCentered="1"/>
  <pageMargins left="0.74791666666666701" right="0.74791666666666701" top="0.83125000000000004" bottom="0.98402777777777795" header="0" footer="0.51180555555555496"/>
  <pageSetup paperSize="7" scale="4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13</vt:i4>
      </vt:variant>
    </vt:vector>
  </HeadingPairs>
  <TitlesOfParts>
    <vt:vector size="19" baseType="lpstr">
      <vt:lpstr>EMPRESA</vt:lpstr>
      <vt:lpstr>PROYECTO</vt:lpstr>
      <vt:lpstr>Cronograma de Actividades</vt:lpstr>
      <vt:lpstr>CRÉDITO</vt:lpstr>
      <vt:lpstr>ANR</vt:lpstr>
      <vt:lpstr>RESUMEN</vt:lpstr>
      <vt:lpstr>'Cronograma de Actividades'!AA</vt:lpstr>
      <vt:lpstr>ANR!Área_de_impresión</vt:lpstr>
      <vt:lpstr>'Cronograma de Actividades'!Área_de_impresión</vt:lpstr>
      <vt:lpstr>EMPRESA!Área_de_impresión</vt:lpstr>
      <vt:lpstr>PROYECTO!Área_de_impresión</vt:lpstr>
      <vt:lpstr>ANR!meses</vt:lpstr>
      <vt:lpstr>EMPRESA!Print_Area_0</vt:lpstr>
      <vt:lpstr>ANR!Títulos_a_imprimir</vt:lpstr>
      <vt:lpstr>CRÉDITO!Títulos_a_imprimir</vt:lpstr>
      <vt:lpstr>'Cronograma de Actividades'!Títulos_a_imprimir</vt:lpstr>
      <vt:lpstr>PROYECTO!Z_09BDB649_40B5_4FE7_8A6A_9A09AAA24B01_.wvu.PrintArea</vt:lpstr>
      <vt:lpstr>EMPRESA!Z_6CE83E63_5CF5_400D_A0F0_9AB6EEDDA50D_.wvu.PrintArea</vt:lpstr>
      <vt:lpstr>PROYECTO!Z_6CE83E63_5CF5_400D_A0F0_9AB6EEDDA50D_.wvu.PrintArea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Producción Colaborativa</dc:title>
  <dc:creator>DCSE</dc:creator>
  <cp:lastModifiedBy>mariana</cp:lastModifiedBy>
  <cp:revision>7</cp:revision>
  <cp:lastPrinted>2016-09-23T18:25:23Z</cp:lastPrinted>
  <dcterms:created xsi:type="dcterms:W3CDTF">2016-06-29T15:29:14Z</dcterms:created>
  <dcterms:modified xsi:type="dcterms:W3CDTF">2020-10-27T10:24:21Z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mecon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